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tabRatio="892" activeTab="9"/>
  </bookViews>
  <sheets>
    <sheet name="Planilha Original" sheetId="1" r:id="rId1"/>
    <sheet name="Linha 1 Cescon" sheetId="2" r:id="rId2"/>
    <sheet name="Linha 2 Coxo" sheetId="3" r:id="rId3"/>
    <sheet name="Linha 3 Baios baixo" sheetId="4" r:id="rId4"/>
    <sheet name="Linha 4 Coanol" sheetId="5" r:id="rId5"/>
    <sheet name="Linha 5 Estancado alto" sheetId="6" r:id="rId6"/>
    <sheet name="Linha 6 Urbano" sheetId="7" r:id="rId7"/>
    <sheet name="Linha 7 Ponte nova" sheetId="8" r:id="rId8"/>
    <sheet name="Linha 8 Gr. Tar 1" sheetId="9" r:id="rId9"/>
    <sheet name="Linha 9 Perau alto" sheetId="10" r:id="rId10"/>
    <sheet name="Linha 10 S. do Leão" sheetId="11" r:id="rId11"/>
    <sheet name="Linha 11 Aeroporto" sheetId="12" r:id="rId12"/>
    <sheet name="Linha 12 Coan. Interno" sheetId="13" r:id="rId13"/>
    <sheet name="Linha 13 Carazinho" sheetId="14" r:id="rId14"/>
    <sheet name="Linha 14 Palmeira" sheetId="15" r:id="rId15"/>
    <sheet name="Linha 15 Creche 1" sheetId="16" r:id="rId16"/>
    <sheet name="Linha 16 Rio Bonito" sheetId="17" r:id="rId17"/>
    <sheet name="Linha 17 Beira Campo" sheetId="18" r:id="rId18"/>
    <sheet name="Linha 18 G. Tarumã 2" sheetId="19" r:id="rId19"/>
    <sheet name="Linha 19 Ati-Açú" sheetId="20" r:id="rId20"/>
    <sheet name="Linha 20 Águas do Angico" sheetId="21" r:id="rId21"/>
  </sheets>
  <definedNames/>
  <calcPr fullCalcOnLoad="1"/>
</workbook>
</file>

<file path=xl/sharedStrings.xml><?xml version="1.0" encoding="utf-8"?>
<sst xmlns="http://schemas.openxmlformats.org/spreadsheetml/2006/main" count="1802" uniqueCount="108">
  <si>
    <t>ALUNOS TRANSPORTADOS</t>
  </si>
  <si>
    <t>Turno</t>
  </si>
  <si>
    <t>Alunos</t>
  </si>
  <si>
    <t xml:space="preserve">Manhã </t>
  </si>
  <si>
    <t>Tarde</t>
  </si>
  <si>
    <t>Noite</t>
  </si>
  <si>
    <t>TOTAL</t>
  </si>
  <si>
    <t>Itinerário:</t>
  </si>
  <si>
    <t>CUSTO VARIÁVEL MENSAL</t>
  </si>
  <si>
    <t>QUILOMETRAGEM PERCORRIDA</t>
  </si>
  <si>
    <t>PREFEITURA MUNICIPAL DE SARANDI - Planilha de Cálculo de Custo do Transporte Escolar</t>
  </si>
  <si>
    <t>Km Pavimentado</t>
  </si>
  <si>
    <t>Km Sem Pavimentação</t>
  </si>
  <si>
    <t>Km Total</t>
  </si>
  <si>
    <t>TEMPO NECESSÁRIO</t>
  </si>
  <si>
    <t>Tempo Conduzindo o Veículo por Dia</t>
  </si>
  <si>
    <t>Tempo total por Dia</t>
  </si>
  <si>
    <t>Tempo de espera por Dia</t>
  </si>
  <si>
    <t>Taxa de uso do veículo por Mês</t>
  </si>
  <si>
    <t>SEGURO PARA ALUNOS</t>
  </si>
  <si>
    <t>R$ de Seguro por Aluno</t>
  </si>
  <si>
    <t>VEÍCULOS</t>
  </si>
  <si>
    <t>Tipo/      Ano / Modelo</t>
  </si>
  <si>
    <t>Combustível</t>
  </si>
  <si>
    <t>DIESEL</t>
  </si>
  <si>
    <t>R$ ao Litro de Combustível</t>
  </si>
  <si>
    <t>R$ Valor do Veículo</t>
  </si>
  <si>
    <t>R$ Veículo c/1 ano a mais de Fabricação</t>
  </si>
  <si>
    <t>Km/Litro em Via Pavimentada</t>
  </si>
  <si>
    <t>Km/Litro em Via Não Pavimentada</t>
  </si>
  <si>
    <t>Relação comb/manut via pavimentada</t>
  </si>
  <si>
    <t>Relação comb/manut via não pavimentada</t>
  </si>
  <si>
    <t>Valor do IPVA Anual</t>
  </si>
  <si>
    <t>Valor do Seguro Obrigatório Anual</t>
  </si>
  <si>
    <t>Valor do Licenciamento Anual</t>
  </si>
  <si>
    <t>INFORMAÇÕES ADICIONAIS</t>
  </si>
  <si>
    <t>Média de Dias Letivos no Mês</t>
  </si>
  <si>
    <t>Média de Horas Úteis Motorista/Mês</t>
  </si>
  <si>
    <t>Meses Úteis no Ano</t>
  </si>
  <si>
    <t>IMPOSTOS</t>
  </si>
  <si>
    <t>% de Simples</t>
  </si>
  <si>
    <t>% de ISSQN</t>
  </si>
  <si>
    <t>% TOTAL</t>
  </si>
  <si>
    <t>Manutenção</t>
  </si>
  <si>
    <t>Seguro Alunos</t>
  </si>
  <si>
    <t>MOTORISTAS E ENCARGOS MENSAIS</t>
  </si>
  <si>
    <t>Parcela 13o Salario</t>
  </si>
  <si>
    <t>Pardela 1/3 Férias</t>
  </si>
  <si>
    <t>INSS Empresa</t>
  </si>
  <si>
    <t>INSS OUTROS</t>
  </si>
  <si>
    <t>Quantidade de Motoristas</t>
  </si>
  <si>
    <t>FGTS (8,00%)</t>
  </si>
  <si>
    <t>Extra do Salário (10,00%)</t>
  </si>
  <si>
    <t>Salário Mensal por Motorista</t>
  </si>
  <si>
    <t>Custo Mensal</t>
  </si>
  <si>
    <t>CUSTO FIXO MENSAL</t>
  </si>
  <si>
    <t>Valor do Seguro Obrigatorio Anual</t>
  </si>
  <si>
    <t>Escritório Contabil Anual</t>
  </si>
  <si>
    <t>Financeiro Anual</t>
  </si>
  <si>
    <t>Depreciação Anual</t>
  </si>
  <si>
    <t>Seguro Total Anual</t>
  </si>
  <si>
    <t>Outras Despesas anuais</t>
  </si>
  <si>
    <t>Fixo Anual</t>
  </si>
  <si>
    <t>Taxa de Uso do Veículo</t>
  </si>
  <si>
    <t>Parcela do Fixo Mensal</t>
  </si>
  <si>
    <t>DEFINIÇÃO DO PREÇO</t>
  </si>
  <si>
    <t>% Taxa de Retorno Investimento/Ano</t>
  </si>
  <si>
    <t>Lucro Anual em R$</t>
  </si>
  <si>
    <t>Lucro Mensal em R$</t>
  </si>
  <si>
    <t>Preço do Trajeto mensal em R$</t>
  </si>
  <si>
    <t>Preço do Km Rodado em R$</t>
  </si>
  <si>
    <t>RELAÇÃO CUSTO COM O PREÇO</t>
  </si>
  <si>
    <t xml:space="preserve">Impostos </t>
  </si>
  <si>
    <t xml:space="preserve">Motorista </t>
  </si>
  <si>
    <t>Lucro sobre o Faturamento</t>
  </si>
  <si>
    <t>Outros</t>
  </si>
  <si>
    <t>Exemplo</t>
  </si>
  <si>
    <t>ONIBUS</t>
  </si>
  <si>
    <t>Imposto Mensal em R$</t>
  </si>
  <si>
    <t>Cescon</t>
  </si>
  <si>
    <t>ONIBUS ANO 1993 OU SUPERIOR</t>
  </si>
  <si>
    <t>Coxo</t>
  </si>
  <si>
    <t>Baios Baixo</t>
  </si>
  <si>
    <t>Coanol</t>
  </si>
  <si>
    <t>Estancado Alto</t>
  </si>
  <si>
    <t>Ponte Nova</t>
  </si>
  <si>
    <t>KOMBI ANO 2003 OU SUPERIOR</t>
  </si>
  <si>
    <t>GASOLINA</t>
  </si>
  <si>
    <t>KOMBI ANO 2003 OU SUPEROR</t>
  </si>
  <si>
    <t>Urbano/Noturno</t>
  </si>
  <si>
    <t>Granja Tarumã 1</t>
  </si>
  <si>
    <t>Sanga do Leão</t>
  </si>
  <si>
    <t>Aeroporto</t>
  </si>
  <si>
    <t>Coanol Interno</t>
  </si>
  <si>
    <t>Palmeira das Missões</t>
  </si>
  <si>
    <t>Carazinho</t>
  </si>
  <si>
    <t>MICROONIBUS</t>
  </si>
  <si>
    <t xml:space="preserve">Creche 1 </t>
  </si>
  <si>
    <t>Rio Bonito</t>
  </si>
  <si>
    <t>KOMBI</t>
  </si>
  <si>
    <t>Ati-Açú</t>
  </si>
  <si>
    <t>Águas do Angico</t>
  </si>
  <si>
    <t>MICROÔNIBUS</t>
  </si>
  <si>
    <t xml:space="preserve">Observação: Na composição do salário </t>
  </si>
  <si>
    <t>do motorista está incluso o custo de uma</t>
  </si>
  <si>
    <t>atendente para auxiliar na acomodação</t>
  </si>
  <si>
    <t>das crianças.</t>
  </si>
  <si>
    <t>MICRI-ÔNIBUS 1998 0U SUPERIOR</t>
  </si>
</sst>
</file>

<file path=xl/styles.xml><?xml version="1.0" encoding="utf-8"?>
<styleSheet xmlns="http://schemas.openxmlformats.org/spreadsheetml/2006/main">
  <numFmts count="3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.##0.000"/>
    <numFmt numFmtId="179" formatCode="0.000"/>
    <numFmt numFmtId="180" formatCode="#.##0.00"/>
    <numFmt numFmtId="181" formatCode="&quot;R$ &quot;#.##0.00"/>
    <numFmt numFmtId="182" formatCode="_(&quot;R$ &quot;* #.##0.00_);_(&quot;R$ &quot;* \(#.##0.00\);_(&quot;R$ &quot;* &quot;-&quot;??_);_(@_)"/>
    <numFmt numFmtId="183" formatCode="yyyy\-mm\-dd"/>
    <numFmt numFmtId="184" formatCode="0\.000.00"/>
    <numFmt numFmtId="185" formatCode="#\.###.##"/>
    <numFmt numFmtId="186" formatCode="#\.###"/>
    <numFmt numFmtId="187" formatCode="#\.###\.##"/>
    <numFmt numFmtId="188" formatCode="_(* #.##0.00_);_(* \(#.##0.00\);_(* &quot;-&quot;??_);_(@_)"/>
    <numFmt numFmtId="189" formatCode="#.##0.00_);\(#.##0.00\)"/>
    <numFmt numFmtId="190" formatCode="_(&quot;R$ &quot;* #.##0_);_(&quot;R$ &quot;* \(#.##0\);_(&quot;R$ &quot;* &quot;-&quot;_);_(@_)"/>
    <numFmt numFmtId="191" formatCode="_(* #.##0_);_(* \(#.##0\);_(* &quot;-&quot;_);_(@_)"/>
  </numFmts>
  <fonts count="44">
    <font>
      <sz val="10"/>
      <name val="Arial"/>
      <family val="0"/>
    </font>
    <font>
      <b/>
      <i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17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/>
    </xf>
    <xf numFmtId="10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0" fontId="2" fillId="33" borderId="10" xfId="0" applyFont="1" applyFill="1" applyBorder="1" applyAlignment="1" applyProtection="1">
      <alignment horizontal="center"/>
      <protection locked="0"/>
    </xf>
    <xf numFmtId="1" fontId="2" fillId="33" borderId="10" xfId="0" applyNumberFormat="1" applyFont="1" applyFill="1" applyBorder="1" applyAlignment="1" applyProtection="1">
      <alignment horizontal="center"/>
      <protection locked="0"/>
    </xf>
    <xf numFmtId="2" fontId="2" fillId="33" borderId="10" xfId="0" applyNumberFormat="1" applyFont="1" applyFill="1" applyBorder="1" applyAlignment="1" applyProtection="1">
      <alignment/>
      <protection locked="0"/>
    </xf>
    <xf numFmtId="1" fontId="2" fillId="33" borderId="10" xfId="0" applyNumberFormat="1" applyFont="1" applyFill="1" applyBorder="1" applyAlignment="1" applyProtection="1">
      <alignment/>
      <protection locked="0"/>
    </xf>
    <xf numFmtId="10" fontId="2" fillId="33" borderId="10" xfId="0" applyNumberFormat="1" applyFont="1" applyFill="1" applyBorder="1" applyAlignment="1" applyProtection="1">
      <alignment/>
      <protection locked="0"/>
    </xf>
    <xf numFmtId="177" fontId="2" fillId="33" borderId="10" xfId="62" applyFont="1" applyFill="1" applyBorder="1" applyAlignment="1" applyProtection="1">
      <alignment/>
      <protection locked="0"/>
    </xf>
    <xf numFmtId="177" fontId="2" fillId="0" borderId="10" xfId="62" applyFont="1" applyFill="1" applyBorder="1" applyAlignment="1" applyProtection="1">
      <alignment/>
      <protection/>
    </xf>
    <xf numFmtId="177" fontId="2" fillId="0" borderId="10" xfId="62" applyFont="1" applyBorder="1" applyAlignment="1">
      <alignment/>
    </xf>
    <xf numFmtId="0" fontId="0" fillId="0" borderId="0" xfId="0" applyFill="1" applyBorder="1" applyAlignment="1">
      <alignment/>
    </xf>
    <xf numFmtId="10" fontId="8" fillId="0" borderId="10" xfId="0" applyNumberFormat="1" applyFont="1" applyBorder="1" applyAlignment="1">
      <alignment/>
    </xf>
    <xf numFmtId="0" fontId="8" fillId="33" borderId="10" xfId="0" applyFont="1" applyFill="1" applyBorder="1" applyAlignment="1" applyProtection="1">
      <alignment horizontal="center"/>
      <protection locked="0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177" fontId="8" fillId="0" borderId="10" xfId="62" applyFont="1" applyFill="1" applyBorder="1" applyAlignment="1" applyProtection="1">
      <alignment/>
      <protection/>
    </xf>
    <xf numFmtId="1" fontId="8" fillId="33" borderId="1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Border="1" applyAlignment="1">
      <alignment horizontal="center"/>
    </xf>
    <xf numFmtId="177" fontId="8" fillId="0" borderId="10" xfId="62" applyFont="1" applyBorder="1" applyAlignment="1">
      <alignment/>
    </xf>
    <xf numFmtId="2" fontId="8" fillId="33" borderId="10" xfId="0" applyNumberFormat="1" applyFont="1" applyFill="1" applyBorder="1" applyAlignment="1" applyProtection="1">
      <alignment/>
      <protection locked="0"/>
    </xf>
    <xf numFmtId="2" fontId="8" fillId="0" borderId="10" xfId="0" applyNumberFormat="1" applyFont="1" applyBorder="1" applyAlignment="1">
      <alignment/>
    </xf>
    <xf numFmtId="1" fontId="8" fillId="33" borderId="10" xfId="0" applyNumberFormat="1" applyFont="1" applyFill="1" applyBorder="1" applyAlignment="1" applyProtection="1">
      <alignment/>
      <protection locked="0"/>
    </xf>
    <xf numFmtId="177" fontId="8" fillId="33" borderId="10" xfId="62" applyFont="1" applyFill="1" applyBorder="1" applyAlignment="1" applyProtection="1">
      <alignment/>
      <protection locked="0"/>
    </xf>
    <xf numFmtId="2" fontId="8" fillId="0" borderId="10" xfId="0" applyNumberFormat="1" applyFont="1" applyBorder="1" applyAlignment="1">
      <alignment horizontal="right"/>
    </xf>
    <xf numFmtId="10" fontId="8" fillId="33" borderId="10" xfId="0" applyNumberFormat="1" applyFont="1" applyFill="1" applyBorder="1" applyAlignment="1" applyProtection="1">
      <alignment/>
      <protection locked="0"/>
    </xf>
    <xf numFmtId="1" fontId="8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left"/>
    </xf>
    <xf numFmtId="0" fontId="3" fillId="34" borderId="13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33" borderId="10" xfId="0" applyFont="1" applyFill="1" applyBorder="1" applyAlignment="1" applyProtection="1">
      <alignment horizontal="left"/>
      <protection locked="0"/>
    </xf>
    <xf numFmtId="0" fontId="4" fillId="0" borderId="10" xfId="0" applyFont="1" applyBorder="1" applyAlignment="1">
      <alignment horizontal="left"/>
    </xf>
    <xf numFmtId="0" fontId="3" fillId="34" borderId="12" xfId="0" applyFont="1" applyFill="1" applyBorder="1" applyAlignment="1">
      <alignment horizontal="left"/>
    </xf>
    <xf numFmtId="0" fontId="2" fillId="33" borderId="14" xfId="0" applyNumberFormat="1" applyFont="1" applyFill="1" applyBorder="1" applyAlignment="1" applyProtection="1">
      <alignment horizontal="left" vertical="top" wrapText="1"/>
      <protection locked="0"/>
    </xf>
    <xf numFmtId="0" fontId="2" fillId="33" borderId="15" xfId="0" applyNumberFormat="1" applyFont="1" applyFill="1" applyBorder="1" applyAlignment="1" applyProtection="1">
      <alignment horizontal="left" vertical="top" wrapText="1"/>
      <protection locked="0"/>
    </xf>
    <xf numFmtId="0" fontId="2" fillId="33" borderId="16" xfId="0" applyNumberFormat="1" applyFont="1" applyFill="1" applyBorder="1" applyAlignment="1" applyProtection="1">
      <alignment horizontal="left" vertical="top" wrapText="1"/>
      <protection locked="0"/>
    </xf>
    <xf numFmtId="0" fontId="2" fillId="33" borderId="17" xfId="0" applyNumberFormat="1" applyFont="1" applyFill="1" applyBorder="1" applyAlignment="1" applyProtection="1">
      <alignment horizontal="left" vertical="top" wrapText="1"/>
      <protection locked="0"/>
    </xf>
    <xf numFmtId="0" fontId="2" fillId="33" borderId="0" xfId="0" applyNumberFormat="1" applyFont="1" applyFill="1" applyBorder="1" applyAlignment="1" applyProtection="1">
      <alignment horizontal="left" vertical="top" wrapText="1"/>
      <protection locked="0"/>
    </xf>
    <xf numFmtId="0" fontId="2" fillId="33" borderId="18" xfId="0" applyNumberFormat="1" applyFont="1" applyFill="1" applyBorder="1" applyAlignment="1" applyProtection="1">
      <alignment horizontal="left" vertical="top" wrapText="1"/>
      <protection locked="0"/>
    </xf>
    <xf numFmtId="0" fontId="2" fillId="33" borderId="19" xfId="0" applyNumberFormat="1" applyFont="1" applyFill="1" applyBorder="1" applyAlignment="1" applyProtection="1">
      <alignment horizontal="left" vertical="top" wrapText="1"/>
      <protection locked="0"/>
    </xf>
    <xf numFmtId="0" fontId="2" fillId="33" borderId="20" xfId="0" applyNumberFormat="1" applyFont="1" applyFill="1" applyBorder="1" applyAlignment="1" applyProtection="1">
      <alignment horizontal="left" vertical="top" wrapText="1"/>
      <protection locked="0"/>
    </xf>
    <xf numFmtId="0" fontId="2" fillId="33" borderId="21" xfId="0" applyNumberFormat="1" applyFont="1" applyFill="1" applyBorder="1" applyAlignment="1" applyProtection="1">
      <alignment horizontal="left" vertical="top" wrapText="1"/>
      <protection locked="0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10" xfId="0" applyBorder="1" applyAlignment="1">
      <alignment horizontal="left"/>
    </xf>
    <xf numFmtId="0" fontId="9" fillId="34" borderId="11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8" fillId="33" borderId="10" xfId="0" applyFont="1" applyFill="1" applyBorder="1" applyAlignment="1" applyProtection="1">
      <alignment horizontal="left"/>
      <protection locked="0"/>
    </xf>
    <xf numFmtId="0" fontId="9" fillId="34" borderId="11" xfId="0" applyFont="1" applyFill="1" applyBorder="1" applyAlignment="1">
      <alignment horizontal="left"/>
    </xf>
    <xf numFmtId="0" fontId="9" fillId="34" borderId="13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9" fillId="34" borderId="12" xfId="0" applyFont="1" applyFill="1" applyBorder="1" applyAlignment="1">
      <alignment horizontal="left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8" fillId="33" borderId="14" xfId="0" applyNumberFormat="1" applyFont="1" applyFill="1" applyBorder="1" applyAlignment="1" applyProtection="1">
      <alignment horizontal="left" vertical="top" wrapText="1"/>
      <protection locked="0"/>
    </xf>
    <xf numFmtId="0" fontId="8" fillId="33" borderId="15" xfId="0" applyNumberFormat="1" applyFont="1" applyFill="1" applyBorder="1" applyAlignment="1" applyProtection="1">
      <alignment horizontal="left" vertical="top" wrapText="1"/>
      <protection locked="0"/>
    </xf>
    <xf numFmtId="0" fontId="8" fillId="33" borderId="16" xfId="0" applyNumberFormat="1" applyFont="1" applyFill="1" applyBorder="1" applyAlignment="1" applyProtection="1">
      <alignment horizontal="left" vertical="top" wrapText="1"/>
      <protection locked="0"/>
    </xf>
    <xf numFmtId="0" fontId="8" fillId="33" borderId="17" xfId="0" applyNumberFormat="1" applyFont="1" applyFill="1" applyBorder="1" applyAlignment="1" applyProtection="1">
      <alignment horizontal="left" vertical="top" wrapText="1"/>
      <protection locked="0"/>
    </xf>
    <xf numFmtId="0" fontId="8" fillId="33" borderId="0" xfId="0" applyNumberFormat="1" applyFont="1" applyFill="1" applyBorder="1" applyAlignment="1" applyProtection="1">
      <alignment horizontal="left" vertical="top" wrapText="1"/>
      <protection locked="0"/>
    </xf>
    <xf numFmtId="0" fontId="8" fillId="33" borderId="18" xfId="0" applyNumberFormat="1" applyFont="1" applyFill="1" applyBorder="1" applyAlignment="1" applyProtection="1">
      <alignment horizontal="left" vertical="top" wrapText="1"/>
      <protection locked="0"/>
    </xf>
    <xf numFmtId="0" fontId="8" fillId="33" borderId="19" xfId="0" applyNumberFormat="1" applyFont="1" applyFill="1" applyBorder="1" applyAlignment="1" applyProtection="1">
      <alignment horizontal="left" vertical="top" wrapText="1"/>
      <protection locked="0"/>
    </xf>
    <xf numFmtId="0" fontId="8" fillId="33" borderId="20" xfId="0" applyNumberFormat="1" applyFont="1" applyFill="1" applyBorder="1" applyAlignment="1" applyProtection="1">
      <alignment horizontal="left" vertical="top" wrapText="1"/>
      <protection locked="0"/>
    </xf>
    <xf numFmtId="0" fontId="8" fillId="33" borderId="21" xfId="0" applyNumberFormat="1" applyFont="1" applyFill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5" max="5" width="10.7109375" style="0" customWidth="1"/>
    <col min="6" max="6" width="33.7109375" style="0" customWidth="1"/>
    <col min="7" max="7" width="14.421875" style="0" customWidth="1"/>
  </cols>
  <sheetData>
    <row r="1" spans="1:7" ht="15" customHeight="1">
      <c r="A1" s="36" t="s">
        <v>10</v>
      </c>
      <c r="B1" s="37"/>
      <c r="C1" s="37"/>
      <c r="D1" s="37"/>
      <c r="E1" s="37"/>
      <c r="F1" s="37"/>
      <c r="G1" s="38"/>
    </row>
    <row r="2" spans="1:7" ht="12.75">
      <c r="A2" s="44"/>
      <c r="B2" s="45"/>
      <c r="C2" s="45"/>
      <c r="D2" s="45"/>
      <c r="E2" s="45"/>
      <c r="F2" s="45"/>
      <c r="G2" s="46"/>
    </row>
    <row r="3" spans="1:7" ht="15" customHeight="1">
      <c r="A3" s="48" t="s">
        <v>7</v>
      </c>
      <c r="B3" s="48"/>
      <c r="C3" s="10">
        <v>1</v>
      </c>
      <c r="D3" s="47" t="s">
        <v>76</v>
      </c>
      <c r="E3" s="47"/>
      <c r="F3" s="47"/>
      <c r="G3" s="47"/>
    </row>
    <row r="4" spans="1:7" ht="12.75">
      <c r="A4" s="44"/>
      <c r="B4" s="45"/>
      <c r="C4" s="45"/>
      <c r="D4" s="45"/>
      <c r="E4" s="45"/>
      <c r="F4" s="45"/>
      <c r="G4" s="46"/>
    </row>
    <row r="5" spans="1:7" ht="15" customHeight="1">
      <c r="A5" s="39" t="s">
        <v>0</v>
      </c>
      <c r="B5" s="49"/>
      <c r="C5" s="49"/>
      <c r="D5" s="49"/>
      <c r="E5" s="40"/>
      <c r="F5" s="39" t="s">
        <v>8</v>
      </c>
      <c r="G5" s="40"/>
    </row>
    <row r="6" spans="1:7" ht="12.75">
      <c r="A6" s="1" t="s">
        <v>1</v>
      </c>
      <c r="B6" s="2" t="s">
        <v>3</v>
      </c>
      <c r="C6" s="2" t="s">
        <v>4</v>
      </c>
      <c r="D6" s="2" t="s">
        <v>5</v>
      </c>
      <c r="E6" s="2" t="s">
        <v>6</v>
      </c>
      <c r="F6" s="1" t="s">
        <v>23</v>
      </c>
      <c r="G6" s="16">
        <f>((E10*E35)/E28*E24)+(E9*E35)/E27*E24</f>
        <v>3404.4732275132274</v>
      </c>
    </row>
    <row r="7" spans="1:7" ht="12.75">
      <c r="A7" s="1" t="s">
        <v>2</v>
      </c>
      <c r="B7" s="11">
        <v>10</v>
      </c>
      <c r="C7" s="11">
        <v>10</v>
      </c>
      <c r="D7" s="11">
        <v>10</v>
      </c>
      <c r="E7" s="3">
        <f>SUM(B7:D7)</f>
        <v>30</v>
      </c>
      <c r="F7" s="1" t="s">
        <v>43</v>
      </c>
      <c r="G7" s="16">
        <f>(((E10*E35)/E28*E24)*E30)+((E9*E35)/E27*E24)*E29</f>
        <v>1345.798433862434</v>
      </c>
    </row>
    <row r="8" spans="1:7" ht="15" customHeight="1">
      <c r="A8" s="39" t="s">
        <v>9</v>
      </c>
      <c r="B8" s="49"/>
      <c r="C8" s="49"/>
      <c r="D8" s="49"/>
      <c r="E8" s="40"/>
      <c r="F8" s="1" t="s">
        <v>44</v>
      </c>
      <c r="G8" s="17">
        <f>E7*E18</f>
        <v>0</v>
      </c>
    </row>
    <row r="9" spans="1:7" ht="12.75">
      <c r="A9" s="41" t="s">
        <v>11</v>
      </c>
      <c r="B9" s="42"/>
      <c r="C9" s="42"/>
      <c r="D9" s="43"/>
      <c r="E9" s="12">
        <v>4</v>
      </c>
      <c r="F9" s="1" t="s">
        <v>6</v>
      </c>
      <c r="G9" s="16">
        <f>SUM(G6:G8)</f>
        <v>4750.271661375661</v>
      </c>
    </row>
    <row r="10" spans="1:7" ht="12.75">
      <c r="A10" s="41" t="s">
        <v>12</v>
      </c>
      <c r="B10" s="42"/>
      <c r="C10" s="42"/>
      <c r="D10" s="43"/>
      <c r="E10" s="12">
        <v>194</v>
      </c>
      <c r="F10" s="39" t="s">
        <v>45</v>
      </c>
      <c r="G10" s="40"/>
    </row>
    <row r="11" spans="1:7" ht="12.75">
      <c r="A11" s="41" t="s">
        <v>13</v>
      </c>
      <c r="B11" s="42"/>
      <c r="C11" s="42"/>
      <c r="D11" s="43"/>
      <c r="E11" s="4">
        <f>SUM(E9:E10)</f>
        <v>198</v>
      </c>
      <c r="F11" s="1" t="s">
        <v>50</v>
      </c>
      <c r="G11" s="13">
        <v>1</v>
      </c>
    </row>
    <row r="12" spans="1:7" ht="12.75">
      <c r="A12" s="39" t="s">
        <v>14</v>
      </c>
      <c r="B12" s="49"/>
      <c r="C12" s="49"/>
      <c r="D12" s="49"/>
      <c r="E12" s="40"/>
      <c r="F12" s="1" t="s">
        <v>53</v>
      </c>
      <c r="G12" s="15">
        <v>1100</v>
      </c>
    </row>
    <row r="13" spans="1:7" ht="12.75">
      <c r="A13" s="41" t="s">
        <v>15</v>
      </c>
      <c r="B13" s="42"/>
      <c r="C13" s="42"/>
      <c r="D13" s="43"/>
      <c r="E13" s="12">
        <v>7</v>
      </c>
      <c r="F13" s="1" t="s">
        <v>46</v>
      </c>
      <c r="G13" s="17">
        <f>G12/12*G11</f>
        <v>91.66666666666667</v>
      </c>
    </row>
    <row r="14" spans="1:7" ht="12.75">
      <c r="A14" s="41" t="s">
        <v>17</v>
      </c>
      <c r="B14" s="42"/>
      <c r="C14" s="42"/>
      <c r="D14" s="43"/>
      <c r="E14" s="12">
        <v>8</v>
      </c>
      <c r="F14" s="1" t="s">
        <v>47</v>
      </c>
      <c r="G14" s="17">
        <f>G12/3/12*G11</f>
        <v>30.555555555555557</v>
      </c>
    </row>
    <row r="15" spans="1:7" ht="12.75">
      <c r="A15" s="41" t="s">
        <v>16</v>
      </c>
      <c r="B15" s="42"/>
      <c r="C15" s="42"/>
      <c r="D15" s="43"/>
      <c r="E15" s="5">
        <f>SUM(E13:E14)</f>
        <v>15</v>
      </c>
      <c r="F15" s="1" t="s">
        <v>51</v>
      </c>
      <c r="G15" s="17">
        <f>SUM(G12:G14)*8/100*G11</f>
        <v>97.77777777777779</v>
      </c>
    </row>
    <row r="16" spans="1:7" ht="12.75">
      <c r="A16" s="41" t="s">
        <v>18</v>
      </c>
      <c r="B16" s="42"/>
      <c r="C16" s="42"/>
      <c r="D16" s="43"/>
      <c r="E16" s="12">
        <v>1</v>
      </c>
      <c r="F16" s="1" t="s">
        <v>48</v>
      </c>
      <c r="G16" s="17">
        <v>0</v>
      </c>
    </row>
    <row r="17" spans="1:7" ht="12.75">
      <c r="A17" s="39" t="s">
        <v>19</v>
      </c>
      <c r="B17" s="49"/>
      <c r="C17" s="49"/>
      <c r="D17" s="49"/>
      <c r="E17" s="40"/>
      <c r="F17" s="1" t="s">
        <v>49</v>
      </c>
      <c r="G17" s="17">
        <v>0</v>
      </c>
    </row>
    <row r="18" spans="1:7" ht="12.75">
      <c r="A18" s="41" t="s">
        <v>20</v>
      </c>
      <c r="B18" s="42"/>
      <c r="C18" s="42"/>
      <c r="D18" s="43"/>
      <c r="E18" s="12">
        <v>0</v>
      </c>
      <c r="F18" s="1" t="s">
        <v>52</v>
      </c>
      <c r="G18" s="17"/>
    </row>
    <row r="19" spans="1:7" ht="12.75">
      <c r="A19" s="39" t="s">
        <v>21</v>
      </c>
      <c r="B19" s="49"/>
      <c r="C19" s="49"/>
      <c r="D19" s="49"/>
      <c r="E19" s="40"/>
      <c r="F19" s="1" t="s">
        <v>54</v>
      </c>
      <c r="G19" s="16">
        <f>((G12*G11)+G13+G14+G15+G16+G17+G18)/E37*12</f>
        <v>1584.0000000000005</v>
      </c>
    </row>
    <row r="20" spans="1:7" ht="12.75">
      <c r="A20" s="59" t="s">
        <v>22</v>
      </c>
      <c r="B20" s="50" t="s">
        <v>77</v>
      </c>
      <c r="C20" s="51"/>
      <c r="D20" s="51"/>
      <c r="E20" s="52"/>
      <c r="F20" s="39" t="s">
        <v>55</v>
      </c>
      <c r="G20" s="40"/>
    </row>
    <row r="21" spans="1:7" ht="12.75">
      <c r="A21" s="60"/>
      <c r="B21" s="53"/>
      <c r="C21" s="54"/>
      <c r="D21" s="54"/>
      <c r="E21" s="55"/>
      <c r="F21" s="1" t="s">
        <v>32</v>
      </c>
      <c r="G21" s="17">
        <f>E31</f>
        <v>445.14</v>
      </c>
    </row>
    <row r="22" spans="1:7" ht="12.75">
      <c r="A22" s="61"/>
      <c r="B22" s="56"/>
      <c r="C22" s="57"/>
      <c r="D22" s="57"/>
      <c r="E22" s="58"/>
      <c r="F22" s="1" t="s">
        <v>56</v>
      </c>
      <c r="G22" s="17">
        <f>E32</f>
        <v>255</v>
      </c>
    </row>
    <row r="23" spans="1:7" ht="12.75">
      <c r="A23" s="41" t="s">
        <v>23</v>
      </c>
      <c r="B23" s="42"/>
      <c r="C23" s="42"/>
      <c r="D23" s="43"/>
      <c r="E23" s="10" t="s">
        <v>24</v>
      </c>
      <c r="F23" s="1" t="s">
        <v>34</v>
      </c>
      <c r="G23" s="17">
        <f>E33</f>
        <v>32.86</v>
      </c>
    </row>
    <row r="24" spans="1:7" ht="12.75">
      <c r="A24" s="41" t="s">
        <v>25</v>
      </c>
      <c r="B24" s="42"/>
      <c r="C24" s="42"/>
      <c r="D24" s="43"/>
      <c r="E24" s="15">
        <v>2.12</v>
      </c>
      <c r="F24" s="1" t="s">
        <v>57</v>
      </c>
      <c r="G24" s="15">
        <v>1500</v>
      </c>
    </row>
    <row r="25" spans="1:7" ht="12.75">
      <c r="A25" s="41" t="s">
        <v>26</v>
      </c>
      <c r="B25" s="42"/>
      <c r="C25" s="42"/>
      <c r="D25" s="43"/>
      <c r="E25" s="15">
        <v>60000</v>
      </c>
      <c r="F25" s="1" t="s">
        <v>58</v>
      </c>
      <c r="G25" s="17">
        <v>0</v>
      </c>
    </row>
    <row r="26" spans="1:7" ht="12.75">
      <c r="A26" s="41" t="s">
        <v>27</v>
      </c>
      <c r="B26" s="42"/>
      <c r="C26" s="42"/>
      <c r="D26" s="43"/>
      <c r="E26" s="15">
        <v>58000</v>
      </c>
      <c r="F26" s="1" t="s">
        <v>59</v>
      </c>
      <c r="G26" s="17">
        <f>E25-E26</f>
        <v>2000</v>
      </c>
    </row>
    <row r="27" spans="1:7" ht="12.75">
      <c r="A27" s="41" t="s">
        <v>28</v>
      </c>
      <c r="B27" s="42"/>
      <c r="C27" s="42"/>
      <c r="D27" s="43"/>
      <c r="E27" s="15">
        <v>3.5</v>
      </c>
      <c r="F27" s="1" t="s">
        <v>60</v>
      </c>
      <c r="G27" s="15">
        <v>1500</v>
      </c>
    </row>
    <row r="28" spans="1:7" ht="12.75">
      <c r="A28" s="41" t="s">
        <v>29</v>
      </c>
      <c r="B28" s="42"/>
      <c r="C28" s="42"/>
      <c r="D28" s="43"/>
      <c r="E28" s="15">
        <v>2.7</v>
      </c>
      <c r="F28" s="1" t="s">
        <v>61</v>
      </c>
      <c r="G28" s="15">
        <v>0</v>
      </c>
    </row>
    <row r="29" spans="1:7" ht="12.75">
      <c r="A29" s="41" t="s">
        <v>30</v>
      </c>
      <c r="B29" s="42"/>
      <c r="C29" s="42"/>
      <c r="D29" s="43"/>
      <c r="E29" s="16">
        <v>0.1</v>
      </c>
      <c r="F29" s="1" t="s">
        <v>62</v>
      </c>
      <c r="G29" s="17">
        <f>SUM(G21:G28)</f>
        <v>5733</v>
      </c>
    </row>
    <row r="30" spans="1:7" ht="12.75">
      <c r="A30" s="41" t="s">
        <v>31</v>
      </c>
      <c r="B30" s="42"/>
      <c r="C30" s="42"/>
      <c r="D30" s="43"/>
      <c r="E30" s="16">
        <v>0.4</v>
      </c>
      <c r="F30" s="1" t="s">
        <v>63</v>
      </c>
      <c r="G30" s="17">
        <v>1</v>
      </c>
    </row>
    <row r="31" spans="1:7" ht="12.75">
      <c r="A31" s="41" t="s">
        <v>32</v>
      </c>
      <c r="B31" s="42"/>
      <c r="C31" s="42"/>
      <c r="D31" s="43"/>
      <c r="E31" s="15">
        <v>445.14</v>
      </c>
      <c r="F31" s="1" t="s">
        <v>64</v>
      </c>
      <c r="G31" s="17">
        <f>G29/10</f>
        <v>573.3</v>
      </c>
    </row>
    <row r="32" spans="1:7" ht="12.75">
      <c r="A32" s="41" t="s">
        <v>33</v>
      </c>
      <c r="B32" s="42"/>
      <c r="C32" s="42"/>
      <c r="D32" s="43"/>
      <c r="E32" s="15">
        <v>255</v>
      </c>
      <c r="F32" s="39" t="s">
        <v>65</v>
      </c>
      <c r="G32" s="40"/>
    </row>
    <row r="33" spans="1:7" ht="12.75">
      <c r="A33" s="41" t="s">
        <v>34</v>
      </c>
      <c r="B33" s="42"/>
      <c r="C33" s="42"/>
      <c r="D33" s="43"/>
      <c r="E33" s="15">
        <v>32.86</v>
      </c>
      <c r="F33" s="1" t="s">
        <v>66</v>
      </c>
      <c r="G33" s="14">
        <v>0.25</v>
      </c>
    </row>
    <row r="34" spans="1:7" ht="12.75">
      <c r="A34" s="39" t="s">
        <v>35</v>
      </c>
      <c r="B34" s="49"/>
      <c r="C34" s="49"/>
      <c r="D34" s="49"/>
      <c r="E34" s="40"/>
      <c r="F34" s="1" t="s">
        <v>67</v>
      </c>
      <c r="G34" s="17">
        <f>E25*G33</f>
        <v>15000</v>
      </c>
    </row>
    <row r="35" spans="1:7" ht="12.75">
      <c r="A35" s="41" t="s">
        <v>36</v>
      </c>
      <c r="B35" s="42"/>
      <c r="C35" s="42"/>
      <c r="D35" s="43"/>
      <c r="E35" s="13">
        <v>22</v>
      </c>
      <c r="F35" s="1" t="s">
        <v>68</v>
      </c>
      <c r="G35" s="17">
        <f>G34/E37</f>
        <v>1500</v>
      </c>
    </row>
    <row r="36" spans="1:7" ht="12.75">
      <c r="A36" s="41" t="s">
        <v>37</v>
      </c>
      <c r="B36" s="42"/>
      <c r="C36" s="42"/>
      <c r="D36" s="43"/>
      <c r="E36" s="13">
        <v>180</v>
      </c>
      <c r="F36" s="1" t="s">
        <v>69</v>
      </c>
      <c r="G36" s="17">
        <f>((G9+G19+G31+G35)/(100-E41)*100)</f>
        <v>8944.225171676237</v>
      </c>
    </row>
    <row r="37" spans="1:7" ht="12.75">
      <c r="A37" s="41" t="s">
        <v>38</v>
      </c>
      <c r="B37" s="42"/>
      <c r="C37" s="42"/>
      <c r="D37" s="43"/>
      <c r="E37" s="13">
        <v>10</v>
      </c>
      <c r="F37" s="1" t="s">
        <v>78</v>
      </c>
      <c r="G37" s="17">
        <f>G36*E41/100</f>
        <v>536.6535103005742</v>
      </c>
    </row>
    <row r="38" spans="1:7" ht="12.75">
      <c r="A38" s="39" t="s">
        <v>39</v>
      </c>
      <c r="B38" s="49"/>
      <c r="C38" s="49"/>
      <c r="D38" s="49"/>
      <c r="E38" s="40"/>
      <c r="F38" s="1" t="s">
        <v>70</v>
      </c>
      <c r="G38" s="17">
        <f>G36/(E11*E35)</f>
        <v>2.0533115637456927</v>
      </c>
    </row>
    <row r="39" spans="1:7" ht="12.75">
      <c r="A39" s="41" t="s">
        <v>40</v>
      </c>
      <c r="B39" s="42"/>
      <c r="C39" s="42"/>
      <c r="D39" s="43"/>
      <c r="E39" s="13">
        <v>6</v>
      </c>
      <c r="F39" s="39" t="s">
        <v>71</v>
      </c>
      <c r="G39" s="40"/>
    </row>
    <row r="40" spans="1:7" ht="12.75">
      <c r="A40" s="41" t="s">
        <v>41</v>
      </c>
      <c r="B40" s="42"/>
      <c r="C40" s="42"/>
      <c r="D40" s="43"/>
      <c r="E40" s="13">
        <v>0</v>
      </c>
      <c r="F40" s="1" t="s">
        <v>23</v>
      </c>
      <c r="G40" s="7">
        <f>G6/G36</f>
        <v>0.38063366721739134</v>
      </c>
    </row>
    <row r="41" spans="1:7" ht="12.75">
      <c r="A41" s="62" t="s">
        <v>42</v>
      </c>
      <c r="B41" s="62"/>
      <c r="C41" s="62"/>
      <c r="D41" s="62"/>
      <c r="E41" s="6">
        <f>SUM(E39:E40)</f>
        <v>6</v>
      </c>
      <c r="F41" s="1" t="s">
        <v>43</v>
      </c>
      <c r="G41" s="7">
        <f>G7/G36</f>
        <v>0.15046562536508884</v>
      </c>
    </row>
    <row r="42" spans="1:7" ht="12.75">
      <c r="A42" s="8"/>
      <c r="B42" s="8"/>
      <c r="C42" s="8"/>
      <c r="D42" s="8"/>
      <c r="E42" s="8"/>
      <c r="F42" s="1" t="s">
        <v>72</v>
      </c>
      <c r="G42" s="7">
        <f>G37/G36</f>
        <v>0.060000000000000005</v>
      </c>
    </row>
    <row r="43" spans="1:7" ht="12.75">
      <c r="A43" s="8"/>
      <c r="B43" s="8"/>
      <c r="C43" s="8"/>
      <c r="D43" s="8"/>
      <c r="E43" s="8"/>
      <c r="F43" s="1" t="s">
        <v>73</v>
      </c>
      <c r="G43" s="7">
        <f>G19/G36</f>
        <v>0.17709750924161305</v>
      </c>
    </row>
    <row r="44" spans="1:7" ht="12.75">
      <c r="A44" s="8"/>
      <c r="B44" s="8"/>
      <c r="C44" s="8"/>
      <c r="D44" s="8"/>
      <c r="E44" s="8"/>
      <c r="F44" s="1" t="s">
        <v>74</v>
      </c>
      <c r="G44" s="7">
        <f>G35/G36</f>
        <v>0.16770597466061837</v>
      </c>
    </row>
    <row r="45" spans="1:7" ht="12.75">
      <c r="A45" s="8"/>
      <c r="B45" s="8"/>
      <c r="C45" s="8"/>
      <c r="D45" s="8"/>
      <c r="E45" s="8"/>
      <c r="F45" s="1" t="s">
        <v>75</v>
      </c>
      <c r="G45" s="7">
        <f>G31/G36</f>
        <v>0.06409722351528833</v>
      </c>
    </row>
    <row r="46" spans="1:7" ht="12.75">
      <c r="A46" s="8"/>
      <c r="B46" s="8"/>
      <c r="C46" s="8"/>
      <c r="D46" s="8"/>
      <c r="E46" s="8"/>
      <c r="F46" s="1" t="s">
        <v>6</v>
      </c>
      <c r="G46" s="7">
        <f>SUM(G40:G45)</f>
        <v>1</v>
      </c>
    </row>
    <row r="47" spans="1:7" ht="12.75">
      <c r="A47" s="8"/>
      <c r="B47" s="8"/>
      <c r="C47" s="8"/>
      <c r="D47" s="8"/>
      <c r="E47" s="8"/>
      <c r="F47" s="8"/>
      <c r="G47" s="9"/>
    </row>
    <row r="48" spans="1:7" ht="12.75">
      <c r="A48" s="8"/>
      <c r="B48" s="8"/>
      <c r="C48" s="8"/>
      <c r="D48" s="8"/>
      <c r="E48" s="8"/>
      <c r="F48" s="8"/>
      <c r="G48" s="9"/>
    </row>
    <row r="49" spans="1:7" ht="12.75">
      <c r="A49" s="8"/>
      <c r="B49" s="8"/>
      <c r="C49" s="8"/>
      <c r="D49" s="8"/>
      <c r="E49" s="8"/>
      <c r="F49" s="8"/>
      <c r="G49" s="9"/>
    </row>
    <row r="50" spans="1:7" ht="12.75">
      <c r="A50" s="8"/>
      <c r="B50" s="8"/>
      <c r="C50" s="8"/>
      <c r="D50" s="8"/>
      <c r="E50" s="8"/>
      <c r="F50" s="8"/>
      <c r="G50" s="9"/>
    </row>
    <row r="51" spans="1:7" ht="12.75">
      <c r="A51" s="8"/>
      <c r="B51" s="8"/>
      <c r="C51" s="8"/>
      <c r="D51" s="8"/>
      <c r="E51" s="8"/>
      <c r="F51" s="8"/>
      <c r="G51" s="8"/>
    </row>
    <row r="52" spans="1:7" ht="12.75">
      <c r="A52" s="8"/>
      <c r="B52" s="8"/>
      <c r="C52" s="8"/>
      <c r="D52" s="8"/>
      <c r="E52" s="8"/>
      <c r="F52" s="8"/>
      <c r="G52" s="8"/>
    </row>
    <row r="53" spans="1:7" ht="12.75">
      <c r="A53" s="8"/>
      <c r="B53" s="8"/>
      <c r="C53" s="8"/>
      <c r="D53" s="8"/>
      <c r="E53" s="8"/>
      <c r="F53" s="8"/>
      <c r="G53" s="8"/>
    </row>
    <row r="54" spans="1:7" ht="12.75">
      <c r="A54" s="8"/>
      <c r="B54" s="8"/>
      <c r="C54" s="8"/>
      <c r="D54" s="8"/>
      <c r="E54" s="8"/>
      <c r="F54" s="8"/>
      <c r="G54" s="8"/>
    </row>
    <row r="55" spans="1:7" ht="12.75">
      <c r="A55" s="8"/>
      <c r="B55" s="8"/>
      <c r="C55" s="8"/>
      <c r="D55" s="8"/>
      <c r="E55" s="8"/>
      <c r="F55" s="8"/>
      <c r="G55" s="8"/>
    </row>
    <row r="56" spans="1:7" ht="12.75">
      <c r="A56" s="8"/>
      <c r="B56" s="8"/>
      <c r="C56" s="8"/>
      <c r="D56" s="8"/>
      <c r="E56" s="8"/>
      <c r="F56" s="8"/>
      <c r="G56" s="8"/>
    </row>
    <row r="57" spans="1:7" ht="12.75">
      <c r="A57" s="8"/>
      <c r="B57" s="8"/>
      <c r="C57" s="8"/>
      <c r="D57" s="8"/>
      <c r="E57" s="8"/>
      <c r="F57" s="8"/>
      <c r="G57" s="8"/>
    </row>
    <row r="58" spans="1:7" ht="12.75">
      <c r="A58" s="8"/>
      <c r="B58" s="8"/>
      <c r="C58" s="8"/>
      <c r="D58" s="8"/>
      <c r="E58" s="8"/>
      <c r="F58" s="8"/>
      <c r="G58" s="8"/>
    </row>
    <row r="59" spans="1:7" ht="12.75">
      <c r="A59" s="8"/>
      <c r="B59" s="8"/>
      <c r="C59" s="8"/>
      <c r="D59" s="8"/>
      <c r="E59" s="8"/>
      <c r="F59" s="8"/>
      <c r="G59" s="8"/>
    </row>
    <row r="60" spans="1:7" ht="12.75">
      <c r="A60" s="8"/>
      <c r="B60" s="8"/>
      <c r="C60" s="8"/>
      <c r="D60" s="8"/>
      <c r="E60" s="8"/>
      <c r="F60" s="8"/>
      <c r="G60" s="8"/>
    </row>
    <row r="61" spans="1:7" ht="12.75">
      <c r="A61" s="8"/>
      <c r="B61" s="8"/>
      <c r="C61" s="8"/>
      <c r="D61" s="8"/>
      <c r="E61" s="8"/>
      <c r="F61" s="8"/>
      <c r="G61" s="8"/>
    </row>
    <row r="62" spans="1:7" ht="12.75">
      <c r="A62" s="8"/>
      <c r="B62" s="8"/>
      <c r="C62" s="8"/>
      <c r="D62" s="8"/>
      <c r="E62" s="8"/>
      <c r="F62" s="8"/>
      <c r="G62" s="8"/>
    </row>
    <row r="63" spans="1:7" ht="12.75">
      <c r="A63" s="8"/>
      <c r="B63" s="8"/>
      <c r="C63" s="8"/>
      <c r="D63" s="8"/>
      <c r="E63" s="8"/>
      <c r="F63" s="8"/>
      <c r="G63" s="8"/>
    </row>
    <row r="64" spans="1:7" ht="12.75">
      <c r="A64" s="8"/>
      <c r="B64" s="8"/>
      <c r="C64" s="8"/>
      <c r="D64" s="8"/>
      <c r="E64" s="8"/>
      <c r="F64" s="8"/>
      <c r="G64" s="8"/>
    </row>
    <row r="65" spans="1:7" ht="12.75">
      <c r="A65" s="8"/>
      <c r="B65" s="8"/>
      <c r="C65" s="8"/>
      <c r="D65" s="8"/>
      <c r="E65" s="8"/>
      <c r="F65" s="8"/>
      <c r="G65" s="8"/>
    </row>
    <row r="66" spans="1:7" ht="12.75">
      <c r="A66" s="8"/>
      <c r="B66" s="8"/>
      <c r="C66" s="8"/>
      <c r="D66" s="8"/>
      <c r="E66" s="8"/>
      <c r="F66" s="8"/>
      <c r="G66" s="8"/>
    </row>
    <row r="67" spans="1:7" ht="12.75">
      <c r="A67" s="8"/>
      <c r="B67" s="8"/>
      <c r="C67" s="8"/>
      <c r="D67" s="8"/>
      <c r="E67" s="8"/>
      <c r="F67" s="8"/>
      <c r="G67" s="8"/>
    </row>
    <row r="68" spans="1:7" ht="12.75">
      <c r="A68" s="8"/>
      <c r="B68" s="8"/>
      <c r="C68" s="8"/>
      <c r="D68" s="8"/>
      <c r="E68" s="8"/>
      <c r="F68" s="8"/>
      <c r="G68" s="8"/>
    </row>
    <row r="69" spans="1:7" ht="12.75">
      <c r="A69" s="8"/>
      <c r="B69" s="8"/>
      <c r="C69" s="8"/>
      <c r="D69" s="8"/>
      <c r="E69" s="8"/>
      <c r="F69" s="8"/>
      <c r="G69" s="8"/>
    </row>
    <row r="70" spans="1:7" ht="12.75">
      <c r="A70" s="8"/>
      <c r="B70" s="8"/>
      <c r="C70" s="8"/>
      <c r="D70" s="8"/>
      <c r="E70" s="8"/>
      <c r="F70" s="8"/>
      <c r="G70" s="8"/>
    </row>
    <row r="71" spans="1:7" ht="12.75">
      <c r="A71" s="8"/>
      <c r="B71" s="8"/>
      <c r="C71" s="8"/>
      <c r="D71" s="8"/>
      <c r="E71" s="8"/>
      <c r="F71" s="8"/>
      <c r="G71" s="8"/>
    </row>
    <row r="72" spans="1:7" ht="12.75">
      <c r="A72" s="8"/>
      <c r="B72" s="8"/>
      <c r="C72" s="8"/>
      <c r="D72" s="8"/>
      <c r="E72" s="8"/>
      <c r="F72" s="8"/>
      <c r="G72" s="8"/>
    </row>
    <row r="73" spans="1:7" ht="12.75">
      <c r="A73" s="8"/>
      <c r="B73" s="8"/>
      <c r="C73" s="8"/>
      <c r="D73" s="8"/>
      <c r="E73" s="8"/>
      <c r="F73" s="8"/>
      <c r="G73" s="8"/>
    </row>
    <row r="74" spans="1:7" ht="12.75">
      <c r="A74" s="8"/>
      <c r="B74" s="8"/>
      <c r="C74" s="8"/>
      <c r="D74" s="8"/>
      <c r="E74" s="8"/>
      <c r="F74" s="8"/>
      <c r="G74" s="8"/>
    </row>
    <row r="75" spans="1:7" ht="12.75">
      <c r="A75" s="8"/>
      <c r="B75" s="8"/>
      <c r="C75" s="8"/>
      <c r="D75" s="8"/>
      <c r="E75" s="8"/>
      <c r="F75" s="8"/>
      <c r="G75" s="8"/>
    </row>
    <row r="76" spans="1:7" ht="12.75">
      <c r="A76" s="8"/>
      <c r="B76" s="8"/>
      <c r="C76" s="8"/>
      <c r="D76" s="8"/>
      <c r="E76" s="8"/>
      <c r="F76" s="8"/>
      <c r="G76" s="8"/>
    </row>
    <row r="77" spans="1:7" ht="12.75">
      <c r="A77" s="8"/>
      <c r="B77" s="8"/>
      <c r="C77" s="8"/>
      <c r="D77" s="8"/>
      <c r="E77" s="8"/>
      <c r="F77" s="8"/>
      <c r="G77" s="8"/>
    </row>
    <row r="78" spans="1:7" ht="12.75">
      <c r="A78" s="8"/>
      <c r="B78" s="8"/>
      <c r="C78" s="8"/>
      <c r="D78" s="8"/>
      <c r="E78" s="8"/>
      <c r="F78" s="8"/>
      <c r="G78" s="8"/>
    </row>
    <row r="79" spans="1:7" ht="12.75">
      <c r="A79" s="8"/>
      <c r="B79" s="8"/>
      <c r="C79" s="8"/>
      <c r="D79" s="8"/>
      <c r="E79" s="8"/>
      <c r="F79" s="8"/>
      <c r="G79" s="8"/>
    </row>
  </sheetData>
  <sheetProtection/>
  <mergeCells count="44">
    <mergeCell ref="A40:D40"/>
    <mergeCell ref="A41:D41"/>
    <mergeCell ref="F10:G10"/>
    <mergeCell ref="F20:G20"/>
    <mergeCell ref="F32:G32"/>
    <mergeCell ref="F39:G39"/>
    <mergeCell ref="A36:D36"/>
    <mergeCell ref="A37:D37"/>
    <mergeCell ref="A38:E38"/>
    <mergeCell ref="A39:D39"/>
    <mergeCell ref="A28:D28"/>
    <mergeCell ref="A29:D29"/>
    <mergeCell ref="A30:D30"/>
    <mergeCell ref="A35:D35"/>
    <mergeCell ref="A31:D31"/>
    <mergeCell ref="A32:D32"/>
    <mergeCell ref="A33:D33"/>
    <mergeCell ref="A34:E34"/>
    <mergeCell ref="A24:D24"/>
    <mergeCell ref="A25:D25"/>
    <mergeCell ref="A26:D26"/>
    <mergeCell ref="A27:D27"/>
    <mergeCell ref="A19:E19"/>
    <mergeCell ref="B20:E22"/>
    <mergeCell ref="A20:A22"/>
    <mergeCell ref="A23:D23"/>
    <mergeCell ref="A15:D15"/>
    <mergeCell ref="A16:D16"/>
    <mergeCell ref="A17:E17"/>
    <mergeCell ref="A18:D18"/>
    <mergeCell ref="A11:D11"/>
    <mergeCell ref="A12:E12"/>
    <mergeCell ref="A13:D13"/>
    <mergeCell ref="A14:D14"/>
    <mergeCell ref="A1:G1"/>
    <mergeCell ref="F5:G5"/>
    <mergeCell ref="A9:D9"/>
    <mergeCell ref="A10:D10"/>
    <mergeCell ref="A2:G2"/>
    <mergeCell ref="A4:G4"/>
    <mergeCell ref="D3:G3"/>
    <mergeCell ref="A3:B3"/>
    <mergeCell ref="A5:E5"/>
    <mergeCell ref="A8:E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PageLayoutView="0" workbookViewId="0" topLeftCell="A1">
      <selection activeCell="K19" sqref="K19"/>
    </sheetView>
  </sheetViews>
  <sheetFormatPr defaultColWidth="9.140625" defaultRowHeight="12.75"/>
  <cols>
    <col min="5" max="5" width="10.7109375" style="0" customWidth="1"/>
    <col min="6" max="6" width="33.7109375" style="0" customWidth="1"/>
    <col min="7" max="7" width="14.421875" style="0" customWidth="1"/>
  </cols>
  <sheetData>
    <row r="1" spans="1:7" ht="15" customHeight="1">
      <c r="A1" s="63" t="s">
        <v>10</v>
      </c>
      <c r="B1" s="64"/>
      <c r="C1" s="64"/>
      <c r="D1" s="64"/>
      <c r="E1" s="64"/>
      <c r="F1" s="64"/>
      <c r="G1" s="65"/>
    </row>
    <row r="2" spans="1:7" ht="12.75">
      <c r="A2" s="66"/>
      <c r="B2" s="67"/>
      <c r="C2" s="67"/>
      <c r="D2" s="67"/>
      <c r="E2" s="67"/>
      <c r="F2" s="67"/>
      <c r="G2" s="68"/>
    </row>
    <row r="3" spans="1:7" ht="15" customHeight="1">
      <c r="A3" s="69" t="s">
        <v>7</v>
      </c>
      <c r="B3" s="69"/>
      <c r="C3" s="20"/>
      <c r="D3" s="70"/>
      <c r="E3" s="70"/>
      <c r="F3" s="70"/>
      <c r="G3" s="70"/>
    </row>
    <row r="4" spans="1:7" ht="12.75">
      <c r="A4" s="66"/>
      <c r="B4" s="67"/>
      <c r="C4" s="67"/>
      <c r="D4" s="67"/>
      <c r="E4" s="67"/>
      <c r="F4" s="67"/>
      <c r="G4" s="68"/>
    </row>
    <row r="5" spans="1:7" ht="15" customHeight="1">
      <c r="A5" s="71" t="s">
        <v>0</v>
      </c>
      <c r="B5" s="76"/>
      <c r="C5" s="76"/>
      <c r="D5" s="76"/>
      <c r="E5" s="72"/>
      <c r="F5" s="71" t="s">
        <v>8</v>
      </c>
      <c r="G5" s="72"/>
    </row>
    <row r="6" spans="1:7" ht="12.75">
      <c r="A6" s="21" t="s">
        <v>1</v>
      </c>
      <c r="B6" s="22" t="s">
        <v>3</v>
      </c>
      <c r="C6" s="22" t="s">
        <v>4</v>
      </c>
      <c r="D6" s="22" t="s">
        <v>5</v>
      </c>
      <c r="E6" s="22" t="s">
        <v>6</v>
      </c>
      <c r="F6" s="21" t="s">
        <v>23</v>
      </c>
      <c r="G6" s="23"/>
    </row>
    <row r="7" spans="1:7" ht="12.75">
      <c r="A7" s="21" t="s">
        <v>2</v>
      </c>
      <c r="B7" s="24"/>
      <c r="C7" s="24"/>
      <c r="D7" s="24"/>
      <c r="E7" s="25"/>
      <c r="F7" s="21" t="s">
        <v>43</v>
      </c>
      <c r="G7" s="23"/>
    </row>
    <row r="8" spans="1:7" ht="15" customHeight="1">
      <c r="A8" s="71" t="s">
        <v>9</v>
      </c>
      <c r="B8" s="76"/>
      <c r="C8" s="76"/>
      <c r="D8" s="76"/>
      <c r="E8" s="72"/>
      <c r="F8" s="21" t="s">
        <v>44</v>
      </c>
      <c r="G8" s="26"/>
    </row>
    <row r="9" spans="1:7" ht="12.75">
      <c r="A9" s="73" t="s">
        <v>11</v>
      </c>
      <c r="B9" s="74"/>
      <c r="C9" s="74"/>
      <c r="D9" s="75"/>
      <c r="E9" s="27"/>
      <c r="F9" s="21" t="s">
        <v>6</v>
      </c>
      <c r="G9" s="23"/>
    </row>
    <row r="10" spans="1:7" ht="12.75">
      <c r="A10" s="73" t="s">
        <v>12</v>
      </c>
      <c r="B10" s="74"/>
      <c r="C10" s="74"/>
      <c r="D10" s="75"/>
      <c r="E10" s="27"/>
      <c r="F10" s="71" t="s">
        <v>45</v>
      </c>
      <c r="G10" s="72"/>
    </row>
    <row r="11" spans="1:7" ht="12.75">
      <c r="A11" s="73" t="s">
        <v>13</v>
      </c>
      <c r="B11" s="74"/>
      <c r="C11" s="74"/>
      <c r="D11" s="75"/>
      <c r="E11" s="28"/>
      <c r="F11" s="21" t="s">
        <v>50</v>
      </c>
      <c r="G11" s="29"/>
    </row>
    <row r="12" spans="1:7" ht="12.75">
      <c r="A12" s="71" t="s">
        <v>14</v>
      </c>
      <c r="B12" s="76"/>
      <c r="C12" s="76"/>
      <c r="D12" s="76"/>
      <c r="E12" s="72"/>
      <c r="F12" s="21" t="s">
        <v>53</v>
      </c>
      <c r="G12" s="30"/>
    </row>
    <row r="13" spans="1:7" ht="12.75">
      <c r="A13" s="73" t="s">
        <v>15</v>
      </c>
      <c r="B13" s="74"/>
      <c r="C13" s="74"/>
      <c r="D13" s="75"/>
      <c r="E13" s="27"/>
      <c r="F13" s="21" t="s">
        <v>46</v>
      </c>
      <c r="G13" s="26"/>
    </row>
    <row r="14" spans="1:7" ht="12.75">
      <c r="A14" s="73" t="s">
        <v>17</v>
      </c>
      <c r="B14" s="74"/>
      <c r="C14" s="74"/>
      <c r="D14" s="75"/>
      <c r="E14" s="27"/>
      <c r="F14" s="21" t="s">
        <v>47</v>
      </c>
      <c r="G14" s="26"/>
    </row>
    <row r="15" spans="1:7" ht="12.75">
      <c r="A15" s="73" t="s">
        <v>16</v>
      </c>
      <c r="B15" s="74"/>
      <c r="C15" s="74"/>
      <c r="D15" s="75"/>
      <c r="E15" s="31"/>
      <c r="F15" s="21" t="s">
        <v>51</v>
      </c>
      <c r="G15" s="26"/>
    </row>
    <row r="16" spans="1:7" ht="12.75">
      <c r="A16" s="73" t="s">
        <v>18</v>
      </c>
      <c r="B16" s="74"/>
      <c r="C16" s="74"/>
      <c r="D16" s="75"/>
      <c r="E16" s="27"/>
      <c r="F16" s="21" t="s">
        <v>48</v>
      </c>
      <c r="G16" s="26"/>
    </row>
    <row r="17" spans="1:7" ht="12.75">
      <c r="A17" s="71" t="s">
        <v>19</v>
      </c>
      <c r="B17" s="76"/>
      <c r="C17" s="76"/>
      <c r="D17" s="76"/>
      <c r="E17" s="72"/>
      <c r="F17" s="21" t="s">
        <v>49</v>
      </c>
      <c r="G17" s="26"/>
    </row>
    <row r="18" spans="1:7" ht="12.75">
      <c r="A18" s="73" t="s">
        <v>20</v>
      </c>
      <c r="B18" s="74"/>
      <c r="C18" s="74"/>
      <c r="D18" s="75"/>
      <c r="E18" s="27"/>
      <c r="F18" s="21" t="s">
        <v>52</v>
      </c>
      <c r="G18" s="26"/>
    </row>
    <row r="19" spans="1:7" ht="12.75">
      <c r="A19" s="71" t="s">
        <v>21</v>
      </c>
      <c r="B19" s="76"/>
      <c r="C19" s="76"/>
      <c r="D19" s="76"/>
      <c r="E19" s="72"/>
      <c r="F19" s="21" t="s">
        <v>54</v>
      </c>
      <c r="G19" s="23"/>
    </row>
    <row r="20" spans="1:7" ht="12.75">
      <c r="A20" s="77" t="s">
        <v>22</v>
      </c>
      <c r="B20" s="80"/>
      <c r="C20" s="81"/>
      <c r="D20" s="81"/>
      <c r="E20" s="82"/>
      <c r="F20" s="71" t="s">
        <v>55</v>
      </c>
      <c r="G20" s="72"/>
    </row>
    <row r="21" spans="1:7" ht="12.75">
      <c r="A21" s="78"/>
      <c r="B21" s="83"/>
      <c r="C21" s="84"/>
      <c r="D21" s="84"/>
      <c r="E21" s="85"/>
      <c r="F21" s="21" t="s">
        <v>32</v>
      </c>
      <c r="G21" s="26"/>
    </row>
    <row r="22" spans="1:7" ht="12.75">
      <c r="A22" s="79"/>
      <c r="B22" s="86"/>
      <c r="C22" s="87"/>
      <c r="D22" s="87"/>
      <c r="E22" s="88"/>
      <c r="F22" s="21" t="s">
        <v>56</v>
      </c>
      <c r="G22" s="26"/>
    </row>
    <row r="23" spans="1:7" ht="12.75">
      <c r="A23" s="73" t="s">
        <v>23</v>
      </c>
      <c r="B23" s="74"/>
      <c r="C23" s="74"/>
      <c r="D23" s="75"/>
      <c r="E23" s="20"/>
      <c r="F23" s="21" t="s">
        <v>34</v>
      </c>
      <c r="G23" s="26"/>
    </row>
    <row r="24" spans="1:7" ht="12.75">
      <c r="A24" s="73" t="s">
        <v>25</v>
      </c>
      <c r="B24" s="74"/>
      <c r="C24" s="74"/>
      <c r="D24" s="75"/>
      <c r="E24" s="30"/>
      <c r="F24" s="21" t="s">
        <v>57</v>
      </c>
      <c r="G24" s="30"/>
    </row>
    <row r="25" spans="1:7" ht="12.75">
      <c r="A25" s="73" t="s">
        <v>26</v>
      </c>
      <c r="B25" s="74"/>
      <c r="C25" s="74"/>
      <c r="D25" s="75"/>
      <c r="E25" s="30"/>
      <c r="F25" s="21" t="s">
        <v>58</v>
      </c>
      <c r="G25" s="26"/>
    </row>
    <row r="26" spans="1:7" ht="12.75">
      <c r="A26" s="73" t="s">
        <v>27</v>
      </c>
      <c r="B26" s="74"/>
      <c r="C26" s="74"/>
      <c r="D26" s="75"/>
      <c r="E26" s="30"/>
      <c r="F26" s="21" t="s">
        <v>59</v>
      </c>
      <c r="G26" s="26"/>
    </row>
    <row r="27" spans="1:7" ht="12.75">
      <c r="A27" s="73" t="s">
        <v>28</v>
      </c>
      <c r="B27" s="74"/>
      <c r="C27" s="74"/>
      <c r="D27" s="75"/>
      <c r="E27" s="30"/>
      <c r="F27" s="21" t="s">
        <v>60</v>
      </c>
      <c r="G27" s="30"/>
    </row>
    <row r="28" spans="1:7" ht="12.75">
      <c r="A28" s="73" t="s">
        <v>29</v>
      </c>
      <c r="B28" s="74"/>
      <c r="C28" s="74"/>
      <c r="D28" s="75"/>
      <c r="E28" s="30"/>
      <c r="F28" s="21" t="s">
        <v>61</v>
      </c>
      <c r="G28" s="30"/>
    </row>
    <row r="29" spans="1:7" ht="12.75">
      <c r="A29" s="73" t="s">
        <v>30</v>
      </c>
      <c r="B29" s="74"/>
      <c r="C29" s="74"/>
      <c r="D29" s="75"/>
      <c r="E29" s="23"/>
      <c r="F29" s="21" t="s">
        <v>62</v>
      </c>
      <c r="G29" s="26"/>
    </row>
    <row r="30" spans="1:7" ht="12.75">
      <c r="A30" s="73" t="s">
        <v>31</v>
      </c>
      <c r="B30" s="74"/>
      <c r="C30" s="74"/>
      <c r="D30" s="75"/>
      <c r="E30" s="23"/>
      <c r="F30" s="21" t="s">
        <v>63</v>
      </c>
      <c r="G30" s="26"/>
    </row>
    <row r="31" spans="1:7" ht="12.75">
      <c r="A31" s="73" t="s">
        <v>32</v>
      </c>
      <c r="B31" s="74"/>
      <c r="C31" s="74"/>
      <c r="D31" s="75"/>
      <c r="E31" s="30"/>
      <c r="F31" s="21" t="s">
        <v>64</v>
      </c>
      <c r="G31" s="26"/>
    </row>
    <row r="32" spans="1:7" ht="12.75">
      <c r="A32" s="73" t="s">
        <v>33</v>
      </c>
      <c r="B32" s="74"/>
      <c r="C32" s="74"/>
      <c r="D32" s="75"/>
      <c r="E32" s="30"/>
      <c r="F32" s="71" t="s">
        <v>65</v>
      </c>
      <c r="G32" s="72"/>
    </row>
    <row r="33" spans="1:7" ht="12.75">
      <c r="A33" s="73" t="s">
        <v>34</v>
      </c>
      <c r="B33" s="74"/>
      <c r="C33" s="74"/>
      <c r="D33" s="75"/>
      <c r="E33" s="30"/>
      <c r="F33" s="21" t="s">
        <v>66</v>
      </c>
      <c r="G33" s="32"/>
    </row>
    <row r="34" spans="1:7" ht="12.75">
      <c r="A34" s="71" t="s">
        <v>35</v>
      </c>
      <c r="B34" s="76"/>
      <c r="C34" s="76"/>
      <c r="D34" s="76"/>
      <c r="E34" s="72"/>
      <c r="F34" s="21" t="s">
        <v>67</v>
      </c>
      <c r="G34" s="26"/>
    </row>
    <row r="35" spans="1:7" ht="12.75">
      <c r="A35" s="73" t="s">
        <v>36</v>
      </c>
      <c r="B35" s="74"/>
      <c r="C35" s="74"/>
      <c r="D35" s="75"/>
      <c r="E35" s="29"/>
      <c r="F35" s="21" t="s">
        <v>68</v>
      </c>
      <c r="G35" s="26"/>
    </row>
    <row r="36" spans="1:7" ht="12.75">
      <c r="A36" s="73" t="s">
        <v>37</v>
      </c>
      <c r="B36" s="74"/>
      <c r="C36" s="74"/>
      <c r="D36" s="75"/>
      <c r="E36" s="29"/>
      <c r="F36" s="21" t="s">
        <v>69</v>
      </c>
      <c r="G36" s="26"/>
    </row>
    <row r="37" spans="1:7" ht="12.75">
      <c r="A37" s="73" t="s">
        <v>38</v>
      </c>
      <c r="B37" s="74"/>
      <c r="C37" s="74"/>
      <c r="D37" s="75"/>
      <c r="E37" s="29"/>
      <c r="F37" s="21" t="s">
        <v>78</v>
      </c>
      <c r="G37" s="26">
        <f>G36*E41/100</f>
        <v>0</v>
      </c>
    </row>
    <row r="38" spans="1:7" ht="12.75">
      <c r="A38" s="71" t="s">
        <v>39</v>
      </c>
      <c r="B38" s="76"/>
      <c r="C38" s="76"/>
      <c r="D38" s="76"/>
      <c r="E38" s="72"/>
      <c r="F38" s="21" t="s">
        <v>70</v>
      </c>
      <c r="G38" s="26"/>
    </row>
    <row r="39" spans="1:7" ht="12.75">
      <c r="A39" s="73" t="s">
        <v>40</v>
      </c>
      <c r="B39" s="74"/>
      <c r="C39" s="74"/>
      <c r="D39" s="75"/>
      <c r="E39" s="29"/>
      <c r="F39" s="71" t="s">
        <v>71</v>
      </c>
      <c r="G39" s="72"/>
    </row>
    <row r="40" spans="1:7" ht="12.75">
      <c r="A40" s="73" t="s">
        <v>41</v>
      </c>
      <c r="B40" s="74"/>
      <c r="C40" s="74"/>
      <c r="D40" s="75"/>
      <c r="E40" s="29"/>
      <c r="F40" s="21" t="s">
        <v>23</v>
      </c>
      <c r="G40" s="19"/>
    </row>
    <row r="41" spans="1:7" ht="12.75">
      <c r="A41" s="89" t="s">
        <v>42</v>
      </c>
      <c r="B41" s="89"/>
      <c r="C41" s="89"/>
      <c r="D41" s="89"/>
      <c r="E41" s="33"/>
      <c r="F41" s="21" t="s">
        <v>43</v>
      </c>
      <c r="G41" s="19"/>
    </row>
    <row r="42" spans="1:7" ht="12.75">
      <c r="A42" s="34"/>
      <c r="B42" s="34"/>
      <c r="C42" s="34"/>
      <c r="D42" s="34"/>
      <c r="E42" s="34"/>
      <c r="F42" s="21" t="s">
        <v>72</v>
      </c>
      <c r="G42" s="19"/>
    </row>
    <row r="43" spans="1:7" ht="12.75">
      <c r="A43" s="34"/>
      <c r="B43" s="34"/>
      <c r="C43" s="34"/>
      <c r="D43" s="34"/>
      <c r="E43" s="34"/>
      <c r="F43" s="21" t="s">
        <v>73</v>
      </c>
      <c r="G43" s="19"/>
    </row>
    <row r="44" spans="1:7" ht="12.75">
      <c r="A44" s="34"/>
      <c r="B44" s="34"/>
      <c r="C44" s="34"/>
      <c r="D44" s="34"/>
      <c r="E44" s="34"/>
      <c r="F44" s="21" t="s">
        <v>74</v>
      </c>
      <c r="G44" s="19"/>
    </row>
    <row r="45" spans="1:7" ht="12.75">
      <c r="A45" s="34"/>
      <c r="B45" s="34"/>
      <c r="C45" s="34"/>
      <c r="D45" s="34"/>
      <c r="E45" s="34"/>
      <c r="F45" s="21" t="s">
        <v>75</v>
      </c>
      <c r="G45" s="19"/>
    </row>
    <row r="46" spans="1:7" ht="12.75">
      <c r="A46" s="34"/>
      <c r="B46" s="34"/>
      <c r="C46" s="34"/>
      <c r="D46" s="34"/>
      <c r="E46" s="34"/>
      <c r="F46" s="21" t="s">
        <v>6</v>
      </c>
      <c r="G46" s="19"/>
    </row>
    <row r="47" spans="1:7" ht="12.75">
      <c r="A47" s="34"/>
      <c r="B47" s="34"/>
      <c r="C47" s="34"/>
      <c r="D47" s="34"/>
      <c r="E47" s="34"/>
      <c r="F47" s="34"/>
      <c r="G47" s="35"/>
    </row>
    <row r="48" spans="1:7" ht="12.75">
      <c r="A48" s="34"/>
      <c r="B48" s="34"/>
      <c r="C48" s="34"/>
      <c r="D48" s="34"/>
      <c r="E48" s="34"/>
      <c r="F48" s="34"/>
      <c r="G48" s="35"/>
    </row>
    <row r="49" spans="1:7" ht="12.75">
      <c r="A49" s="34"/>
      <c r="B49" s="34"/>
      <c r="C49" s="34"/>
      <c r="D49" s="34"/>
      <c r="E49" s="34"/>
      <c r="F49" s="34"/>
      <c r="G49" s="35"/>
    </row>
    <row r="50" spans="1:7" ht="12.75">
      <c r="A50" s="34"/>
      <c r="B50" s="34"/>
      <c r="C50" s="34"/>
      <c r="D50" s="34"/>
      <c r="E50" s="34"/>
      <c r="F50" s="34"/>
      <c r="G50" s="35"/>
    </row>
    <row r="51" spans="1:7" ht="12.75">
      <c r="A51" s="34"/>
      <c r="B51" s="34"/>
      <c r="C51" s="34"/>
      <c r="D51" s="34"/>
      <c r="E51" s="34"/>
      <c r="F51" s="34"/>
      <c r="G51" s="34"/>
    </row>
    <row r="52" spans="1:7" ht="12.75">
      <c r="A52" s="34"/>
      <c r="B52" s="34"/>
      <c r="C52" s="34"/>
      <c r="D52" s="34"/>
      <c r="E52" s="34"/>
      <c r="F52" s="34"/>
      <c r="G52" s="34"/>
    </row>
    <row r="53" spans="1:7" ht="12.75">
      <c r="A53" s="34"/>
      <c r="B53" s="34"/>
      <c r="C53" s="34"/>
      <c r="D53" s="34"/>
      <c r="E53" s="34"/>
      <c r="F53" s="34"/>
      <c r="G53" s="34"/>
    </row>
    <row r="54" spans="1:7" ht="12.75">
      <c r="A54" s="34"/>
      <c r="B54" s="34"/>
      <c r="C54" s="34"/>
      <c r="D54" s="34"/>
      <c r="E54" s="34"/>
      <c r="F54" s="34"/>
      <c r="G54" s="34"/>
    </row>
    <row r="55" spans="1:7" ht="12.75">
      <c r="A55" s="34"/>
      <c r="B55" s="34"/>
      <c r="C55" s="34"/>
      <c r="D55" s="34"/>
      <c r="E55" s="34"/>
      <c r="F55" s="34"/>
      <c r="G55" s="34"/>
    </row>
    <row r="56" spans="1:7" ht="12.75">
      <c r="A56" s="34"/>
      <c r="B56" s="34"/>
      <c r="C56" s="34"/>
      <c r="D56" s="34"/>
      <c r="E56" s="34"/>
      <c r="F56" s="34"/>
      <c r="G56" s="34"/>
    </row>
    <row r="57" spans="1:7" ht="12.75">
      <c r="A57" s="34"/>
      <c r="B57" s="34"/>
      <c r="C57" s="34"/>
      <c r="D57" s="34"/>
      <c r="E57" s="34"/>
      <c r="F57" s="34"/>
      <c r="G57" s="34"/>
    </row>
    <row r="58" spans="1:7" ht="12.75">
      <c r="A58" s="34"/>
      <c r="B58" s="34"/>
      <c r="C58" s="34"/>
      <c r="D58" s="34"/>
      <c r="E58" s="34"/>
      <c r="F58" s="34"/>
      <c r="G58" s="34"/>
    </row>
    <row r="59" spans="1:7" ht="12.75">
      <c r="A59" s="34"/>
      <c r="B59" s="34"/>
      <c r="C59" s="34"/>
      <c r="D59" s="34"/>
      <c r="E59" s="34"/>
      <c r="F59" s="34"/>
      <c r="G59" s="34"/>
    </row>
    <row r="60" spans="1:7" ht="12.75">
      <c r="A60" s="34"/>
      <c r="B60" s="34"/>
      <c r="C60" s="34"/>
      <c r="D60" s="34"/>
      <c r="E60" s="34"/>
      <c r="F60" s="34"/>
      <c r="G60" s="34"/>
    </row>
    <row r="61" spans="1:7" ht="12.75">
      <c r="A61" s="34"/>
      <c r="B61" s="34"/>
      <c r="C61" s="34"/>
      <c r="D61" s="34"/>
      <c r="E61" s="34"/>
      <c r="F61" s="34"/>
      <c r="G61" s="34"/>
    </row>
    <row r="62" spans="1:7" ht="12.75">
      <c r="A62" s="34"/>
      <c r="B62" s="34"/>
      <c r="C62" s="34"/>
      <c r="D62" s="34"/>
      <c r="E62" s="34"/>
      <c r="F62" s="34"/>
      <c r="G62" s="34"/>
    </row>
    <row r="63" spans="1:7" ht="12.75">
      <c r="A63" s="34"/>
      <c r="B63" s="34"/>
      <c r="C63" s="34"/>
      <c r="D63" s="34"/>
      <c r="E63" s="34"/>
      <c r="F63" s="34"/>
      <c r="G63" s="34"/>
    </row>
    <row r="64" spans="1:7" ht="12.75">
      <c r="A64" s="34"/>
      <c r="B64" s="34"/>
      <c r="C64" s="34"/>
      <c r="D64" s="34"/>
      <c r="E64" s="34"/>
      <c r="F64" s="34"/>
      <c r="G64" s="34"/>
    </row>
    <row r="65" spans="1:7" ht="12.75">
      <c r="A65" s="34"/>
      <c r="B65" s="34"/>
      <c r="C65" s="34"/>
      <c r="D65" s="34"/>
      <c r="E65" s="34"/>
      <c r="F65" s="34"/>
      <c r="G65" s="34"/>
    </row>
    <row r="66" spans="1:7" ht="12.75">
      <c r="A66" s="34"/>
      <c r="B66" s="34"/>
      <c r="C66" s="34"/>
      <c r="D66" s="34"/>
      <c r="E66" s="34"/>
      <c r="F66" s="34"/>
      <c r="G66" s="34"/>
    </row>
    <row r="67" spans="1:7" ht="12.75">
      <c r="A67" s="34"/>
      <c r="B67" s="34"/>
      <c r="C67" s="34"/>
      <c r="D67" s="34"/>
      <c r="E67" s="34"/>
      <c r="F67" s="34"/>
      <c r="G67" s="34"/>
    </row>
    <row r="68" spans="1:7" ht="12.75">
      <c r="A68" s="34"/>
      <c r="B68" s="34"/>
      <c r="C68" s="34"/>
      <c r="D68" s="34"/>
      <c r="E68" s="34"/>
      <c r="F68" s="34"/>
      <c r="G68" s="34"/>
    </row>
    <row r="69" spans="1:7" ht="12.75">
      <c r="A69" s="34"/>
      <c r="B69" s="34"/>
      <c r="C69" s="34"/>
      <c r="D69" s="34"/>
      <c r="E69" s="34"/>
      <c r="F69" s="34"/>
      <c r="G69" s="34"/>
    </row>
    <row r="70" spans="1:7" ht="12.75">
      <c r="A70" s="34"/>
      <c r="B70" s="34"/>
      <c r="C70" s="34"/>
      <c r="D70" s="34"/>
      <c r="E70" s="34"/>
      <c r="F70" s="34"/>
      <c r="G70" s="34"/>
    </row>
    <row r="71" spans="1:7" ht="12.75">
      <c r="A71" s="34"/>
      <c r="B71" s="34"/>
      <c r="C71" s="34"/>
      <c r="D71" s="34"/>
      <c r="E71" s="34"/>
      <c r="F71" s="34"/>
      <c r="G71" s="34"/>
    </row>
    <row r="72" spans="1:7" ht="12.75">
      <c r="A72" s="34"/>
      <c r="B72" s="34"/>
      <c r="C72" s="34"/>
      <c r="D72" s="34"/>
      <c r="E72" s="34"/>
      <c r="F72" s="34"/>
      <c r="G72" s="34"/>
    </row>
    <row r="73" spans="1:7" ht="12.75">
      <c r="A73" s="34"/>
      <c r="B73" s="34"/>
      <c r="C73" s="34"/>
      <c r="D73" s="34"/>
      <c r="E73" s="34"/>
      <c r="F73" s="34"/>
      <c r="G73" s="34"/>
    </row>
    <row r="74" spans="1:7" ht="12.75">
      <c r="A74" s="8"/>
      <c r="B74" s="8"/>
      <c r="C74" s="8"/>
      <c r="D74" s="8"/>
      <c r="E74" s="8"/>
      <c r="F74" s="8"/>
      <c r="G74" s="8"/>
    </row>
    <row r="75" spans="1:7" ht="12.75">
      <c r="A75" s="8"/>
      <c r="B75" s="8"/>
      <c r="C75" s="8"/>
      <c r="D75" s="8"/>
      <c r="E75" s="8"/>
      <c r="F75" s="8"/>
      <c r="G75" s="8"/>
    </row>
    <row r="76" spans="1:7" ht="12.75">
      <c r="A76" s="8"/>
      <c r="B76" s="8"/>
      <c r="C76" s="8"/>
      <c r="D76" s="8"/>
      <c r="E76" s="8"/>
      <c r="F76" s="8"/>
      <c r="G76" s="8"/>
    </row>
    <row r="77" spans="1:7" ht="12.75">
      <c r="A77" s="8"/>
      <c r="B77" s="8"/>
      <c r="C77" s="8"/>
      <c r="D77" s="8"/>
      <c r="E77" s="8"/>
      <c r="F77" s="8"/>
      <c r="G77" s="8"/>
    </row>
    <row r="78" spans="1:7" ht="12.75">
      <c r="A78" s="8"/>
      <c r="B78" s="8"/>
      <c r="C78" s="8"/>
      <c r="D78" s="8"/>
      <c r="E78" s="8"/>
      <c r="F78" s="8"/>
      <c r="G78" s="8"/>
    </row>
    <row r="79" spans="1:7" ht="12.75">
      <c r="A79" s="8"/>
      <c r="B79" s="8"/>
      <c r="C79" s="8"/>
      <c r="D79" s="8"/>
      <c r="E79" s="8"/>
      <c r="F79" s="8"/>
      <c r="G79" s="8"/>
    </row>
  </sheetData>
  <sheetProtection/>
  <mergeCells count="44">
    <mergeCell ref="A39:D39"/>
    <mergeCell ref="F39:G39"/>
    <mergeCell ref="A40:D40"/>
    <mergeCell ref="A41:D41"/>
    <mergeCell ref="A35:D35"/>
    <mergeCell ref="A36:D36"/>
    <mergeCell ref="A37:D37"/>
    <mergeCell ref="A38:E38"/>
    <mergeCell ref="A32:D32"/>
    <mergeCell ref="F32:G32"/>
    <mergeCell ref="A33:D33"/>
    <mergeCell ref="A34:E34"/>
    <mergeCell ref="A28:D28"/>
    <mergeCell ref="A29:D29"/>
    <mergeCell ref="A30:D30"/>
    <mergeCell ref="A31:D31"/>
    <mergeCell ref="A24:D24"/>
    <mergeCell ref="A25:D25"/>
    <mergeCell ref="A26:D26"/>
    <mergeCell ref="A27:D27"/>
    <mergeCell ref="A20:A22"/>
    <mergeCell ref="B20:E22"/>
    <mergeCell ref="F20:G20"/>
    <mergeCell ref="A23:D23"/>
    <mergeCell ref="A16:D16"/>
    <mergeCell ref="A17:E17"/>
    <mergeCell ref="A18:D18"/>
    <mergeCell ref="A19:E19"/>
    <mergeCell ref="A12:E12"/>
    <mergeCell ref="A13:D13"/>
    <mergeCell ref="A14:D14"/>
    <mergeCell ref="A15:D15"/>
    <mergeCell ref="A9:D9"/>
    <mergeCell ref="A10:D10"/>
    <mergeCell ref="A1:G1"/>
    <mergeCell ref="A2:G2"/>
    <mergeCell ref="A3:B3"/>
    <mergeCell ref="D3:G3"/>
    <mergeCell ref="F10:G10"/>
    <mergeCell ref="A11:D11"/>
    <mergeCell ref="A4:G4"/>
    <mergeCell ref="A5:E5"/>
    <mergeCell ref="F5:G5"/>
    <mergeCell ref="A8:E8"/>
  </mergeCells>
  <printOptions/>
  <pageMargins left="0.787401575" right="0.787401575" top="0.984251969" bottom="0.984251969" header="0.492125985" footer="0.492125985"/>
  <pageSetup horizontalDpi="600" verticalDpi="6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selection activeCell="E11" sqref="E11"/>
    </sheetView>
  </sheetViews>
  <sheetFormatPr defaultColWidth="9.140625" defaultRowHeight="12.75"/>
  <cols>
    <col min="5" max="5" width="10.7109375" style="0" customWidth="1"/>
    <col min="6" max="6" width="33.7109375" style="0" customWidth="1"/>
    <col min="7" max="7" width="14.421875" style="0" customWidth="1"/>
  </cols>
  <sheetData>
    <row r="1" spans="1:7" ht="15" customHeight="1">
      <c r="A1" s="36" t="s">
        <v>10</v>
      </c>
      <c r="B1" s="37"/>
      <c r="C1" s="37"/>
      <c r="D1" s="37"/>
      <c r="E1" s="37"/>
      <c r="F1" s="37"/>
      <c r="G1" s="38"/>
    </row>
    <row r="2" spans="1:7" ht="12.75">
      <c r="A2" s="44"/>
      <c r="B2" s="45"/>
      <c r="C2" s="45"/>
      <c r="D2" s="45"/>
      <c r="E2" s="45"/>
      <c r="F2" s="45"/>
      <c r="G2" s="46"/>
    </row>
    <row r="3" spans="1:7" ht="15" customHeight="1">
      <c r="A3" s="48" t="s">
        <v>7</v>
      </c>
      <c r="B3" s="48"/>
      <c r="C3" s="10">
        <v>10</v>
      </c>
      <c r="D3" s="47" t="s">
        <v>91</v>
      </c>
      <c r="E3" s="47"/>
      <c r="F3" s="47"/>
      <c r="G3" s="47"/>
    </row>
    <row r="4" spans="1:7" ht="12.75">
      <c r="A4" s="44"/>
      <c r="B4" s="45"/>
      <c r="C4" s="45"/>
      <c r="D4" s="45"/>
      <c r="E4" s="45"/>
      <c r="F4" s="45"/>
      <c r="G4" s="46"/>
    </row>
    <row r="5" spans="1:7" ht="15" customHeight="1">
      <c r="A5" s="39" t="s">
        <v>0</v>
      </c>
      <c r="B5" s="49"/>
      <c r="C5" s="49"/>
      <c r="D5" s="49"/>
      <c r="E5" s="40"/>
      <c r="F5" s="39" t="s">
        <v>8</v>
      </c>
      <c r="G5" s="40"/>
    </row>
    <row r="6" spans="1:7" ht="12.75">
      <c r="A6" s="1" t="s">
        <v>1</v>
      </c>
      <c r="B6" s="2" t="s">
        <v>3</v>
      </c>
      <c r="C6" s="2" t="s">
        <v>4</v>
      </c>
      <c r="D6" s="2" t="s">
        <v>5</v>
      </c>
      <c r="E6" s="2" t="s">
        <v>6</v>
      </c>
      <c r="F6" s="1" t="s">
        <v>23</v>
      </c>
      <c r="G6" s="16">
        <f>((E10*E35)/E28*E24)+(E9*E35)/E27*E24</f>
        <v>1381.925925925926</v>
      </c>
    </row>
    <row r="7" spans="1:7" ht="12.75">
      <c r="A7" s="1" t="s">
        <v>2</v>
      </c>
      <c r="B7" s="11">
        <v>10</v>
      </c>
      <c r="C7" s="11">
        <v>10</v>
      </c>
      <c r="D7" s="11">
        <v>10</v>
      </c>
      <c r="E7" s="3">
        <f>SUM(B7:D7)</f>
        <v>30</v>
      </c>
      <c r="F7" s="1" t="s">
        <v>43</v>
      </c>
      <c r="G7" s="16">
        <f>(((E10*E35)/E28*E24)*E30)+((E9*E35)/E27*E24)*E29</f>
        <v>552.7703703703704</v>
      </c>
    </row>
    <row r="8" spans="1:7" ht="15" customHeight="1">
      <c r="A8" s="39" t="s">
        <v>9</v>
      </c>
      <c r="B8" s="49"/>
      <c r="C8" s="49"/>
      <c r="D8" s="49"/>
      <c r="E8" s="40"/>
      <c r="F8" s="1" t="s">
        <v>44</v>
      </c>
      <c r="G8" s="17">
        <f>E7*E18</f>
        <v>0</v>
      </c>
    </row>
    <row r="9" spans="1:7" ht="12.75">
      <c r="A9" s="41" t="s">
        <v>11</v>
      </c>
      <c r="B9" s="42"/>
      <c r="C9" s="42"/>
      <c r="D9" s="43"/>
      <c r="E9" s="12">
        <v>0</v>
      </c>
      <c r="F9" s="1" t="s">
        <v>6</v>
      </c>
      <c r="G9" s="16">
        <f>SUM(G6:G8)</f>
        <v>1934.6962962962966</v>
      </c>
    </row>
    <row r="10" spans="1:7" ht="12.75">
      <c r="A10" s="41" t="s">
        <v>12</v>
      </c>
      <c r="B10" s="42"/>
      <c r="C10" s="42"/>
      <c r="D10" s="43"/>
      <c r="E10" s="12">
        <v>80</v>
      </c>
      <c r="F10" s="39" t="s">
        <v>45</v>
      </c>
      <c r="G10" s="40"/>
    </row>
    <row r="11" spans="1:7" ht="12.75">
      <c r="A11" s="41" t="s">
        <v>13</v>
      </c>
      <c r="B11" s="42"/>
      <c r="C11" s="42"/>
      <c r="D11" s="43"/>
      <c r="E11" s="4">
        <f>SUM(E9:E10)</f>
        <v>80</v>
      </c>
      <c r="F11" s="1" t="s">
        <v>50</v>
      </c>
      <c r="G11" s="13">
        <v>1</v>
      </c>
    </row>
    <row r="12" spans="1:7" ht="12.75">
      <c r="A12" s="39" t="s">
        <v>14</v>
      </c>
      <c r="B12" s="49"/>
      <c r="C12" s="49"/>
      <c r="D12" s="49"/>
      <c r="E12" s="40"/>
      <c r="F12" s="1" t="s">
        <v>53</v>
      </c>
      <c r="G12" s="15">
        <v>1100</v>
      </c>
    </row>
    <row r="13" spans="1:7" ht="12.75">
      <c r="A13" s="41" t="s">
        <v>15</v>
      </c>
      <c r="B13" s="42"/>
      <c r="C13" s="42"/>
      <c r="D13" s="43"/>
      <c r="E13" s="12">
        <v>7</v>
      </c>
      <c r="F13" s="1" t="s">
        <v>46</v>
      </c>
      <c r="G13" s="17">
        <f>G12/12*G11</f>
        <v>91.66666666666667</v>
      </c>
    </row>
    <row r="14" spans="1:7" ht="12.75">
      <c r="A14" s="41" t="s">
        <v>17</v>
      </c>
      <c r="B14" s="42"/>
      <c r="C14" s="42"/>
      <c r="D14" s="43"/>
      <c r="E14" s="12">
        <v>8</v>
      </c>
      <c r="F14" s="1" t="s">
        <v>47</v>
      </c>
      <c r="G14" s="17">
        <f>G12/3/12*G11</f>
        <v>30.555555555555557</v>
      </c>
    </row>
    <row r="15" spans="1:7" ht="12.75">
      <c r="A15" s="41" t="s">
        <v>16</v>
      </c>
      <c r="B15" s="42"/>
      <c r="C15" s="42"/>
      <c r="D15" s="43"/>
      <c r="E15" s="5">
        <f>SUM(E13:E14)</f>
        <v>15</v>
      </c>
      <c r="F15" s="1" t="s">
        <v>51</v>
      </c>
      <c r="G15" s="17">
        <f>SUM(G12:G14)*8/100*G11</f>
        <v>97.77777777777779</v>
      </c>
    </row>
    <row r="16" spans="1:7" ht="12.75">
      <c r="A16" s="41" t="s">
        <v>18</v>
      </c>
      <c r="B16" s="42"/>
      <c r="C16" s="42"/>
      <c r="D16" s="43"/>
      <c r="E16" s="12">
        <v>1</v>
      </c>
      <c r="F16" s="1" t="s">
        <v>48</v>
      </c>
      <c r="G16" s="17">
        <v>0</v>
      </c>
    </row>
    <row r="17" spans="1:7" ht="12.75">
      <c r="A17" s="39" t="s">
        <v>19</v>
      </c>
      <c r="B17" s="49"/>
      <c r="C17" s="49"/>
      <c r="D17" s="49"/>
      <c r="E17" s="40"/>
      <c r="F17" s="1" t="s">
        <v>49</v>
      </c>
      <c r="G17" s="17">
        <v>0</v>
      </c>
    </row>
    <row r="18" spans="1:7" ht="12.75">
      <c r="A18" s="41" t="s">
        <v>20</v>
      </c>
      <c r="B18" s="42"/>
      <c r="C18" s="42"/>
      <c r="D18" s="43"/>
      <c r="E18" s="12">
        <v>0</v>
      </c>
      <c r="F18" s="1" t="s">
        <v>52</v>
      </c>
      <c r="G18" s="17"/>
    </row>
    <row r="19" spans="1:7" ht="12.75">
      <c r="A19" s="39" t="s">
        <v>21</v>
      </c>
      <c r="B19" s="49"/>
      <c r="C19" s="49"/>
      <c r="D19" s="49"/>
      <c r="E19" s="40"/>
      <c r="F19" s="1" t="s">
        <v>54</v>
      </c>
      <c r="G19" s="16">
        <f>((G12*G11)+G13+G14+G15+G16+G17+G18)/E37*12</f>
        <v>1584.0000000000005</v>
      </c>
    </row>
    <row r="20" spans="1:7" ht="12.75">
      <c r="A20" s="59" t="s">
        <v>22</v>
      </c>
      <c r="B20" s="50" t="s">
        <v>77</v>
      </c>
      <c r="C20" s="51"/>
      <c r="D20" s="51"/>
      <c r="E20" s="52"/>
      <c r="F20" s="39" t="s">
        <v>55</v>
      </c>
      <c r="G20" s="40"/>
    </row>
    <row r="21" spans="1:7" ht="12.75">
      <c r="A21" s="60"/>
      <c r="B21" s="53"/>
      <c r="C21" s="54"/>
      <c r="D21" s="54"/>
      <c r="E21" s="55"/>
      <c r="F21" s="1" t="s">
        <v>32</v>
      </c>
      <c r="G21" s="17">
        <f>E31</f>
        <v>445.14</v>
      </c>
    </row>
    <row r="22" spans="1:7" ht="12.75">
      <c r="A22" s="61"/>
      <c r="B22" s="56"/>
      <c r="C22" s="57"/>
      <c r="D22" s="57"/>
      <c r="E22" s="58"/>
      <c r="F22" s="1" t="s">
        <v>56</v>
      </c>
      <c r="G22" s="17">
        <f>E32</f>
        <v>255</v>
      </c>
    </row>
    <row r="23" spans="1:7" ht="12.75">
      <c r="A23" s="41" t="s">
        <v>23</v>
      </c>
      <c r="B23" s="42"/>
      <c r="C23" s="42"/>
      <c r="D23" s="43"/>
      <c r="E23" s="10" t="s">
        <v>24</v>
      </c>
      <c r="F23" s="1" t="s">
        <v>34</v>
      </c>
      <c r="G23" s="17">
        <f>E33</f>
        <v>32.86</v>
      </c>
    </row>
    <row r="24" spans="1:7" ht="12.75">
      <c r="A24" s="41" t="s">
        <v>25</v>
      </c>
      <c r="B24" s="42"/>
      <c r="C24" s="42"/>
      <c r="D24" s="43"/>
      <c r="E24" s="15">
        <v>2.12</v>
      </c>
      <c r="F24" s="1" t="s">
        <v>57</v>
      </c>
      <c r="G24" s="15">
        <v>1500</v>
      </c>
    </row>
    <row r="25" spans="1:7" ht="12.75">
      <c r="A25" s="41" t="s">
        <v>26</v>
      </c>
      <c r="B25" s="42"/>
      <c r="C25" s="42"/>
      <c r="D25" s="43"/>
      <c r="E25" s="15">
        <v>60000</v>
      </c>
      <c r="F25" s="1" t="s">
        <v>58</v>
      </c>
      <c r="G25" s="17">
        <v>0</v>
      </c>
    </row>
    <row r="26" spans="1:7" ht="12.75">
      <c r="A26" s="41" t="s">
        <v>27</v>
      </c>
      <c r="B26" s="42"/>
      <c r="C26" s="42"/>
      <c r="D26" s="43"/>
      <c r="E26" s="15">
        <v>58000</v>
      </c>
      <c r="F26" s="1" t="s">
        <v>59</v>
      </c>
      <c r="G26" s="17">
        <f>E25-E26</f>
        <v>2000</v>
      </c>
    </row>
    <row r="27" spans="1:7" ht="12.75">
      <c r="A27" s="41" t="s">
        <v>28</v>
      </c>
      <c r="B27" s="42"/>
      <c r="C27" s="42"/>
      <c r="D27" s="43"/>
      <c r="E27" s="15">
        <v>3.5</v>
      </c>
      <c r="F27" s="1" t="s">
        <v>60</v>
      </c>
      <c r="G27" s="15">
        <v>1500</v>
      </c>
    </row>
    <row r="28" spans="1:7" ht="12.75">
      <c r="A28" s="41" t="s">
        <v>29</v>
      </c>
      <c r="B28" s="42"/>
      <c r="C28" s="42"/>
      <c r="D28" s="43"/>
      <c r="E28" s="15">
        <v>2.7</v>
      </c>
      <c r="F28" s="1" t="s">
        <v>61</v>
      </c>
      <c r="G28" s="15">
        <v>0</v>
      </c>
    </row>
    <row r="29" spans="1:7" ht="12.75">
      <c r="A29" s="41" t="s">
        <v>30</v>
      </c>
      <c r="B29" s="42"/>
      <c r="C29" s="42"/>
      <c r="D29" s="43"/>
      <c r="E29" s="16">
        <v>0.1</v>
      </c>
      <c r="F29" s="1" t="s">
        <v>62</v>
      </c>
      <c r="G29" s="17">
        <f>SUM(G21:G28)</f>
        <v>5733</v>
      </c>
    </row>
    <row r="30" spans="1:7" ht="12.75">
      <c r="A30" s="41" t="s">
        <v>31</v>
      </c>
      <c r="B30" s="42"/>
      <c r="C30" s="42"/>
      <c r="D30" s="43"/>
      <c r="E30" s="16">
        <v>0.4</v>
      </c>
      <c r="F30" s="1" t="s">
        <v>63</v>
      </c>
      <c r="G30" s="17">
        <v>1</v>
      </c>
    </row>
    <row r="31" spans="1:7" ht="12.75">
      <c r="A31" s="41" t="s">
        <v>32</v>
      </c>
      <c r="B31" s="42"/>
      <c r="C31" s="42"/>
      <c r="D31" s="43"/>
      <c r="E31" s="15">
        <v>445.14</v>
      </c>
      <c r="F31" s="1" t="s">
        <v>64</v>
      </c>
      <c r="G31" s="17">
        <f>G29/10</f>
        <v>573.3</v>
      </c>
    </row>
    <row r="32" spans="1:7" ht="12.75">
      <c r="A32" s="41" t="s">
        <v>33</v>
      </c>
      <c r="B32" s="42"/>
      <c r="C32" s="42"/>
      <c r="D32" s="43"/>
      <c r="E32" s="15">
        <v>255</v>
      </c>
      <c r="F32" s="39" t="s">
        <v>65</v>
      </c>
      <c r="G32" s="40"/>
    </row>
    <row r="33" spans="1:7" ht="12.75">
      <c r="A33" s="41" t="s">
        <v>34</v>
      </c>
      <c r="B33" s="42"/>
      <c r="C33" s="42"/>
      <c r="D33" s="43"/>
      <c r="E33" s="15">
        <v>32.86</v>
      </c>
      <c r="F33" s="1" t="s">
        <v>66</v>
      </c>
      <c r="G33" s="14">
        <v>0.25</v>
      </c>
    </row>
    <row r="34" spans="1:7" ht="12.75">
      <c r="A34" s="39" t="s">
        <v>35</v>
      </c>
      <c r="B34" s="49"/>
      <c r="C34" s="49"/>
      <c r="D34" s="49"/>
      <c r="E34" s="40"/>
      <c r="F34" s="1" t="s">
        <v>67</v>
      </c>
      <c r="G34" s="17">
        <f>E25*G33</f>
        <v>15000</v>
      </c>
    </row>
    <row r="35" spans="1:7" ht="12.75">
      <c r="A35" s="41" t="s">
        <v>36</v>
      </c>
      <c r="B35" s="42"/>
      <c r="C35" s="42"/>
      <c r="D35" s="43"/>
      <c r="E35" s="13">
        <v>22</v>
      </c>
      <c r="F35" s="1" t="s">
        <v>68</v>
      </c>
      <c r="G35" s="17">
        <f>G34/E37</f>
        <v>1500</v>
      </c>
    </row>
    <row r="36" spans="1:7" ht="12.75">
      <c r="A36" s="41" t="s">
        <v>37</v>
      </c>
      <c r="B36" s="42"/>
      <c r="C36" s="42"/>
      <c r="D36" s="43"/>
      <c r="E36" s="13">
        <v>180</v>
      </c>
      <c r="F36" s="1" t="s">
        <v>69</v>
      </c>
      <c r="G36" s="17">
        <f>((G9+G19+G31+G35)/(100-E41)*100)</f>
        <v>5948.932230102444</v>
      </c>
    </row>
    <row r="37" spans="1:7" ht="12.75">
      <c r="A37" s="41" t="s">
        <v>38</v>
      </c>
      <c r="B37" s="42"/>
      <c r="C37" s="42"/>
      <c r="D37" s="43"/>
      <c r="E37" s="13">
        <v>10</v>
      </c>
      <c r="F37" s="1" t="s">
        <v>78</v>
      </c>
      <c r="G37" s="17">
        <f>G36*E41/100</f>
        <v>356.93593380614664</v>
      </c>
    </row>
    <row r="38" spans="1:7" ht="12.75">
      <c r="A38" s="39" t="s">
        <v>39</v>
      </c>
      <c r="B38" s="49"/>
      <c r="C38" s="49"/>
      <c r="D38" s="49"/>
      <c r="E38" s="40"/>
      <c r="F38" s="1" t="s">
        <v>70</v>
      </c>
      <c r="G38" s="17">
        <f>G36/(E11*E35)</f>
        <v>3.380075130740025</v>
      </c>
    </row>
    <row r="39" spans="1:7" ht="12.75">
      <c r="A39" s="41" t="s">
        <v>40</v>
      </c>
      <c r="B39" s="42"/>
      <c r="C39" s="42"/>
      <c r="D39" s="43"/>
      <c r="E39" s="13">
        <v>6</v>
      </c>
      <c r="F39" s="39" t="s">
        <v>71</v>
      </c>
      <c r="G39" s="40"/>
    </row>
    <row r="40" spans="1:7" ht="12.75">
      <c r="A40" s="41" t="s">
        <v>41</v>
      </c>
      <c r="B40" s="42"/>
      <c r="C40" s="42"/>
      <c r="D40" s="43"/>
      <c r="E40" s="13">
        <v>0</v>
      </c>
      <c r="F40" s="1" t="s">
        <v>23</v>
      </c>
      <c r="G40" s="7">
        <f>G6/G36</f>
        <v>0.2322981456963292</v>
      </c>
    </row>
    <row r="41" spans="1:7" ht="12.75">
      <c r="A41" s="62" t="s">
        <v>42</v>
      </c>
      <c r="B41" s="62"/>
      <c r="C41" s="62"/>
      <c r="D41" s="62"/>
      <c r="E41" s="6">
        <f>SUM(E39:E40)</f>
        <v>6</v>
      </c>
      <c r="F41" s="1" t="s">
        <v>43</v>
      </c>
      <c r="G41" s="7">
        <f>G7/G36</f>
        <v>0.09291925827853167</v>
      </c>
    </row>
    <row r="42" spans="1:7" ht="12.75">
      <c r="A42" s="8"/>
      <c r="B42" s="8"/>
      <c r="C42" s="8"/>
      <c r="D42" s="8"/>
      <c r="E42" s="8"/>
      <c r="F42" s="1" t="s">
        <v>72</v>
      </c>
      <c r="G42" s="7">
        <f>G37/G36</f>
        <v>0.06</v>
      </c>
    </row>
    <row r="43" spans="1:7" ht="12.75">
      <c r="A43" s="8"/>
      <c r="B43" s="8"/>
      <c r="C43" s="8"/>
      <c r="D43" s="8"/>
      <c r="E43" s="8"/>
      <c r="F43" s="1" t="s">
        <v>73</v>
      </c>
      <c r="G43" s="7">
        <f>G19/G36</f>
        <v>0.26626627077456605</v>
      </c>
    </row>
    <row r="44" spans="1:7" ht="12.75">
      <c r="A44" s="8"/>
      <c r="B44" s="8"/>
      <c r="C44" s="8"/>
      <c r="D44" s="8"/>
      <c r="E44" s="8"/>
      <c r="F44" s="1" t="s">
        <v>74</v>
      </c>
      <c r="G44" s="7">
        <f>G35/G36</f>
        <v>0.252146089748642</v>
      </c>
    </row>
    <row r="45" spans="1:7" ht="12.75">
      <c r="A45" s="8"/>
      <c r="B45" s="8"/>
      <c r="C45" s="8"/>
      <c r="D45" s="8"/>
      <c r="E45" s="8"/>
      <c r="F45" s="1" t="s">
        <v>75</v>
      </c>
      <c r="G45" s="7">
        <f>G31/G36</f>
        <v>0.09637023550193097</v>
      </c>
    </row>
    <row r="46" spans="1:7" ht="12.75">
      <c r="A46" s="8"/>
      <c r="B46" s="8"/>
      <c r="C46" s="8"/>
      <c r="D46" s="8"/>
      <c r="E46" s="8"/>
      <c r="F46" s="1" t="s">
        <v>6</v>
      </c>
      <c r="G46" s="7">
        <f>SUM(G40:G45)</f>
        <v>0.9999999999999998</v>
      </c>
    </row>
    <row r="47" spans="1:7" ht="12.75">
      <c r="A47" s="8"/>
      <c r="B47" s="8"/>
      <c r="C47" s="8"/>
      <c r="D47" s="8"/>
      <c r="E47" s="8"/>
      <c r="F47" s="8"/>
      <c r="G47" s="9"/>
    </row>
    <row r="48" spans="1:7" ht="12.75">
      <c r="A48" s="8"/>
      <c r="B48" s="8"/>
      <c r="C48" s="8"/>
      <c r="D48" s="8"/>
      <c r="E48" s="8"/>
      <c r="F48" s="8"/>
      <c r="G48" s="9"/>
    </row>
    <row r="49" spans="1:7" ht="12.75">
      <c r="A49" s="8"/>
      <c r="B49" s="8"/>
      <c r="C49" s="8"/>
      <c r="D49" s="8"/>
      <c r="E49" s="8"/>
      <c r="F49" s="8"/>
      <c r="G49" s="9"/>
    </row>
    <row r="50" spans="1:7" ht="12.75">
      <c r="A50" s="8"/>
      <c r="B50" s="8"/>
      <c r="C50" s="8"/>
      <c r="D50" s="8"/>
      <c r="E50" s="8"/>
      <c r="F50" s="8"/>
      <c r="G50" s="9"/>
    </row>
    <row r="51" spans="1:7" ht="12.75">
      <c r="A51" s="8"/>
      <c r="B51" s="8"/>
      <c r="C51" s="8"/>
      <c r="D51" s="8"/>
      <c r="E51" s="8"/>
      <c r="F51" s="8"/>
      <c r="G51" s="8"/>
    </row>
    <row r="52" spans="1:7" ht="12.75">
      <c r="A52" s="8"/>
      <c r="B52" s="8"/>
      <c r="C52" s="8"/>
      <c r="D52" s="8"/>
      <c r="E52" s="8"/>
      <c r="F52" s="8"/>
      <c r="G52" s="8"/>
    </row>
    <row r="53" spans="1:7" ht="12.75">
      <c r="A53" s="8"/>
      <c r="B53" s="8"/>
      <c r="C53" s="8"/>
      <c r="D53" s="8"/>
      <c r="E53" s="8"/>
      <c r="F53" s="8"/>
      <c r="G53" s="8"/>
    </row>
    <row r="54" spans="1:7" ht="12.75">
      <c r="A54" s="8"/>
      <c r="B54" s="8"/>
      <c r="C54" s="8"/>
      <c r="D54" s="8"/>
      <c r="E54" s="8"/>
      <c r="F54" s="8"/>
      <c r="G54" s="8"/>
    </row>
    <row r="55" spans="1:7" ht="12.75">
      <c r="A55" s="8"/>
      <c r="B55" s="8"/>
      <c r="C55" s="8"/>
      <c r="D55" s="8"/>
      <c r="E55" s="8"/>
      <c r="F55" s="8"/>
      <c r="G55" s="8"/>
    </row>
    <row r="56" spans="1:7" ht="12.75">
      <c r="A56" s="8"/>
      <c r="B56" s="8"/>
      <c r="C56" s="8"/>
      <c r="D56" s="8"/>
      <c r="E56" s="8"/>
      <c r="F56" s="8"/>
      <c r="G56" s="8"/>
    </row>
    <row r="57" spans="1:7" ht="12.75">
      <c r="A57" s="8"/>
      <c r="B57" s="8"/>
      <c r="C57" s="8"/>
      <c r="D57" s="8"/>
      <c r="E57" s="8"/>
      <c r="F57" s="8"/>
      <c r="G57" s="8"/>
    </row>
    <row r="58" spans="1:7" ht="12.75">
      <c r="A58" s="8"/>
      <c r="B58" s="8"/>
      <c r="C58" s="8"/>
      <c r="D58" s="8"/>
      <c r="E58" s="8"/>
      <c r="F58" s="8"/>
      <c r="G58" s="8"/>
    </row>
    <row r="59" spans="1:7" ht="12.75">
      <c r="A59" s="8"/>
      <c r="B59" s="8"/>
      <c r="C59" s="8"/>
      <c r="D59" s="8"/>
      <c r="E59" s="8"/>
      <c r="F59" s="8"/>
      <c r="G59" s="8"/>
    </row>
    <row r="60" spans="1:7" ht="12.75">
      <c r="A60" s="8"/>
      <c r="B60" s="8"/>
      <c r="C60" s="8"/>
      <c r="D60" s="8"/>
      <c r="E60" s="8"/>
      <c r="F60" s="8"/>
      <c r="G60" s="8"/>
    </row>
    <row r="61" spans="1:7" ht="12.75">
      <c r="A61" s="8"/>
      <c r="B61" s="8"/>
      <c r="C61" s="8"/>
      <c r="D61" s="8"/>
      <c r="E61" s="8"/>
      <c r="F61" s="8"/>
      <c r="G61" s="8"/>
    </row>
    <row r="62" spans="1:7" ht="12.75">
      <c r="A62" s="8"/>
      <c r="B62" s="8"/>
      <c r="C62" s="8"/>
      <c r="D62" s="8"/>
      <c r="E62" s="8"/>
      <c r="F62" s="8"/>
      <c r="G62" s="8"/>
    </row>
    <row r="63" spans="1:7" ht="12.75">
      <c r="A63" s="8"/>
      <c r="B63" s="8"/>
      <c r="C63" s="8"/>
      <c r="D63" s="8"/>
      <c r="E63" s="8"/>
      <c r="F63" s="8"/>
      <c r="G63" s="8"/>
    </row>
    <row r="64" spans="1:7" ht="12.75">
      <c r="A64" s="8"/>
      <c r="B64" s="8"/>
      <c r="C64" s="8"/>
      <c r="D64" s="8"/>
      <c r="E64" s="8"/>
      <c r="F64" s="8"/>
      <c r="G64" s="8"/>
    </row>
    <row r="65" spans="1:7" ht="12.75">
      <c r="A65" s="8"/>
      <c r="B65" s="8"/>
      <c r="C65" s="8"/>
      <c r="D65" s="8"/>
      <c r="E65" s="8"/>
      <c r="F65" s="8"/>
      <c r="G65" s="8"/>
    </row>
    <row r="66" spans="1:7" ht="12.75">
      <c r="A66" s="8"/>
      <c r="B66" s="8"/>
      <c r="C66" s="8"/>
      <c r="D66" s="8"/>
      <c r="E66" s="8"/>
      <c r="F66" s="8"/>
      <c r="G66" s="8"/>
    </row>
    <row r="67" spans="1:7" ht="12.75">
      <c r="A67" s="8"/>
      <c r="B67" s="8"/>
      <c r="C67" s="8"/>
      <c r="D67" s="8"/>
      <c r="E67" s="8"/>
      <c r="F67" s="8"/>
      <c r="G67" s="8"/>
    </row>
    <row r="68" spans="1:7" ht="12.75">
      <c r="A68" s="8"/>
      <c r="B68" s="8"/>
      <c r="C68" s="8"/>
      <c r="D68" s="8"/>
      <c r="E68" s="8"/>
      <c r="F68" s="8"/>
      <c r="G68" s="8"/>
    </row>
    <row r="69" spans="1:7" ht="12.75">
      <c r="A69" s="8"/>
      <c r="B69" s="8"/>
      <c r="C69" s="8"/>
      <c r="D69" s="8"/>
      <c r="E69" s="8"/>
      <c r="F69" s="8"/>
      <c r="G69" s="8"/>
    </row>
    <row r="70" spans="1:7" ht="12.75">
      <c r="A70" s="8"/>
      <c r="B70" s="8"/>
      <c r="C70" s="8"/>
      <c r="D70" s="8"/>
      <c r="E70" s="8"/>
      <c r="F70" s="8"/>
      <c r="G70" s="8"/>
    </row>
    <row r="71" spans="1:7" ht="12.75">
      <c r="A71" s="8"/>
      <c r="B71" s="8"/>
      <c r="C71" s="8"/>
      <c r="D71" s="8"/>
      <c r="E71" s="8"/>
      <c r="F71" s="8"/>
      <c r="G71" s="8"/>
    </row>
    <row r="72" spans="1:7" ht="12.75">
      <c r="A72" s="8"/>
      <c r="B72" s="8"/>
      <c r="C72" s="8"/>
      <c r="D72" s="8"/>
      <c r="E72" s="8"/>
      <c r="F72" s="8"/>
      <c r="G72" s="8"/>
    </row>
    <row r="73" spans="1:7" ht="12.75">
      <c r="A73" s="8"/>
      <c r="B73" s="8"/>
      <c r="C73" s="8"/>
      <c r="D73" s="8"/>
      <c r="E73" s="8"/>
      <c r="F73" s="8"/>
      <c r="G73" s="8"/>
    </row>
    <row r="74" spans="1:7" ht="12.75">
      <c r="A74" s="8"/>
      <c r="B74" s="8"/>
      <c r="C74" s="8"/>
      <c r="D74" s="8"/>
      <c r="E74" s="8"/>
      <c r="F74" s="8"/>
      <c r="G74" s="8"/>
    </row>
    <row r="75" spans="1:7" ht="12.75">
      <c r="A75" s="8"/>
      <c r="B75" s="8"/>
      <c r="C75" s="8"/>
      <c r="D75" s="8"/>
      <c r="E75" s="8"/>
      <c r="F75" s="8"/>
      <c r="G75" s="8"/>
    </row>
    <row r="76" spans="1:7" ht="12.75">
      <c r="A76" s="8"/>
      <c r="B76" s="8"/>
      <c r="C76" s="8"/>
      <c r="D76" s="8"/>
      <c r="E76" s="8"/>
      <c r="F76" s="8"/>
      <c r="G76" s="8"/>
    </row>
    <row r="77" spans="1:7" ht="12.75">
      <c r="A77" s="8"/>
      <c r="B77" s="8"/>
      <c r="C77" s="8"/>
      <c r="D77" s="8"/>
      <c r="E77" s="8"/>
      <c r="F77" s="8"/>
      <c r="G77" s="8"/>
    </row>
    <row r="78" spans="1:7" ht="12.75">
      <c r="A78" s="8"/>
      <c r="B78" s="8"/>
      <c r="C78" s="8"/>
      <c r="D78" s="8"/>
      <c r="E78" s="8"/>
      <c r="F78" s="8"/>
      <c r="G78" s="8"/>
    </row>
    <row r="79" spans="1:7" ht="12.75">
      <c r="A79" s="8"/>
      <c r="B79" s="8"/>
      <c r="C79" s="8"/>
      <c r="D79" s="8"/>
      <c r="E79" s="8"/>
      <c r="F79" s="8"/>
      <c r="G79" s="8"/>
    </row>
  </sheetData>
  <sheetProtection/>
  <mergeCells count="44">
    <mergeCell ref="A1:G1"/>
    <mergeCell ref="A2:G2"/>
    <mergeCell ref="A3:B3"/>
    <mergeCell ref="D3:G3"/>
    <mergeCell ref="A4:G4"/>
    <mergeCell ref="A5:E5"/>
    <mergeCell ref="F5:G5"/>
    <mergeCell ref="A8:E8"/>
    <mergeCell ref="A9:D9"/>
    <mergeCell ref="A10:D10"/>
    <mergeCell ref="F10:G10"/>
    <mergeCell ref="A11:D11"/>
    <mergeCell ref="A12:E12"/>
    <mergeCell ref="A13:D13"/>
    <mergeCell ref="A14:D14"/>
    <mergeCell ref="A15:D15"/>
    <mergeCell ref="A16:D16"/>
    <mergeCell ref="A17:E17"/>
    <mergeCell ref="A18:D18"/>
    <mergeCell ref="A19:E19"/>
    <mergeCell ref="A20:A22"/>
    <mergeCell ref="B20:E22"/>
    <mergeCell ref="F20:G20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F32:G32"/>
    <mergeCell ref="A33:D33"/>
    <mergeCell ref="A34:E34"/>
    <mergeCell ref="A35:D35"/>
    <mergeCell ref="A41:D41"/>
    <mergeCell ref="A36:D36"/>
    <mergeCell ref="A37:D37"/>
    <mergeCell ref="A38:E38"/>
    <mergeCell ref="A39:D39"/>
    <mergeCell ref="F39:G39"/>
    <mergeCell ref="A40:D40"/>
  </mergeCells>
  <printOptions/>
  <pageMargins left="0.787401575" right="0.787401575" top="0.984251969" bottom="0.984251969" header="0.492125985" footer="0.49212598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3">
      <selection activeCell="A1" sqref="A1:IV16384"/>
    </sheetView>
  </sheetViews>
  <sheetFormatPr defaultColWidth="9.140625" defaultRowHeight="12.75"/>
  <cols>
    <col min="5" max="5" width="10.7109375" style="0" customWidth="1"/>
    <col min="6" max="6" width="33.7109375" style="0" customWidth="1"/>
    <col min="7" max="7" width="14.421875" style="0" customWidth="1"/>
  </cols>
  <sheetData>
    <row r="1" spans="1:7" ht="15" customHeight="1">
      <c r="A1" s="36" t="s">
        <v>10</v>
      </c>
      <c r="B1" s="37"/>
      <c r="C1" s="37"/>
      <c r="D1" s="37"/>
      <c r="E1" s="37"/>
      <c r="F1" s="37"/>
      <c r="G1" s="38"/>
    </row>
    <row r="2" spans="1:7" ht="12.75">
      <c r="A2" s="44"/>
      <c r="B2" s="45"/>
      <c r="C2" s="45"/>
      <c r="D2" s="45"/>
      <c r="E2" s="45"/>
      <c r="F2" s="45"/>
      <c r="G2" s="46"/>
    </row>
    <row r="3" spans="1:7" ht="15" customHeight="1">
      <c r="A3" s="48" t="s">
        <v>7</v>
      </c>
      <c r="B3" s="48"/>
      <c r="C3" s="10">
        <v>11</v>
      </c>
      <c r="D3" s="47" t="s">
        <v>92</v>
      </c>
      <c r="E3" s="47"/>
      <c r="F3" s="47"/>
      <c r="G3" s="47"/>
    </row>
    <row r="4" spans="1:7" ht="12.75">
      <c r="A4" s="44"/>
      <c r="B4" s="45"/>
      <c r="C4" s="45"/>
      <c r="D4" s="45"/>
      <c r="E4" s="45"/>
      <c r="F4" s="45"/>
      <c r="G4" s="46"/>
    </row>
    <row r="5" spans="1:7" ht="15" customHeight="1">
      <c r="A5" s="39" t="s">
        <v>0</v>
      </c>
      <c r="B5" s="49"/>
      <c r="C5" s="49"/>
      <c r="D5" s="49"/>
      <c r="E5" s="40"/>
      <c r="F5" s="39" t="s">
        <v>8</v>
      </c>
      <c r="G5" s="40"/>
    </row>
    <row r="6" spans="1:7" ht="12.75">
      <c r="A6" s="1" t="s">
        <v>1</v>
      </c>
      <c r="B6" s="2" t="s">
        <v>3</v>
      </c>
      <c r="C6" s="2" t="s">
        <v>4</v>
      </c>
      <c r="D6" s="2" t="s">
        <v>5</v>
      </c>
      <c r="E6" s="2" t="s">
        <v>6</v>
      </c>
      <c r="F6" s="1" t="s">
        <v>23</v>
      </c>
      <c r="G6" s="16">
        <f>((E10*E35)/E28*E24)+(E9*E35)/E27*E24</f>
        <v>1589.2148148148146</v>
      </c>
    </row>
    <row r="7" spans="1:7" ht="12.75">
      <c r="A7" s="1" t="s">
        <v>2</v>
      </c>
      <c r="B7" s="11">
        <v>10</v>
      </c>
      <c r="C7" s="11">
        <v>10</v>
      </c>
      <c r="D7" s="11">
        <v>10</v>
      </c>
      <c r="E7" s="3">
        <f>SUM(B7:D7)</f>
        <v>30</v>
      </c>
      <c r="F7" s="1" t="s">
        <v>43</v>
      </c>
      <c r="G7" s="16">
        <f>(((E10*E35)/E28*E24)*E30)+((E9*E35)/E27*E24)*E29</f>
        <v>635.6859259259259</v>
      </c>
    </row>
    <row r="8" spans="1:7" ht="15" customHeight="1">
      <c r="A8" s="39" t="s">
        <v>9</v>
      </c>
      <c r="B8" s="49"/>
      <c r="C8" s="49"/>
      <c r="D8" s="49"/>
      <c r="E8" s="40"/>
      <c r="F8" s="1" t="s">
        <v>44</v>
      </c>
      <c r="G8" s="17">
        <f>E7*E18</f>
        <v>0</v>
      </c>
    </row>
    <row r="9" spans="1:7" ht="12.75">
      <c r="A9" s="41" t="s">
        <v>11</v>
      </c>
      <c r="B9" s="42"/>
      <c r="C9" s="42"/>
      <c r="D9" s="43"/>
      <c r="E9" s="12">
        <v>0</v>
      </c>
      <c r="F9" s="1" t="s">
        <v>6</v>
      </c>
      <c r="G9" s="16">
        <f>SUM(G6:G8)</f>
        <v>2224.9007407407407</v>
      </c>
    </row>
    <row r="10" spans="1:7" ht="12.75">
      <c r="A10" s="41" t="s">
        <v>12</v>
      </c>
      <c r="B10" s="42"/>
      <c r="C10" s="42"/>
      <c r="D10" s="43"/>
      <c r="E10" s="12">
        <v>92</v>
      </c>
      <c r="F10" s="39" t="s">
        <v>45</v>
      </c>
      <c r="G10" s="40"/>
    </row>
    <row r="11" spans="1:7" ht="12.75">
      <c r="A11" s="41" t="s">
        <v>13</v>
      </c>
      <c r="B11" s="42"/>
      <c r="C11" s="42"/>
      <c r="D11" s="43"/>
      <c r="E11" s="4">
        <f>SUM(E9:E10)</f>
        <v>92</v>
      </c>
      <c r="F11" s="1" t="s">
        <v>50</v>
      </c>
      <c r="G11" s="13">
        <v>1</v>
      </c>
    </row>
    <row r="12" spans="1:7" ht="12.75">
      <c r="A12" s="39" t="s">
        <v>14</v>
      </c>
      <c r="B12" s="49"/>
      <c r="C12" s="49"/>
      <c r="D12" s="49"/>
      <c r="E12" s="40"/>
      <c r="F12" s="1" t="s">
        <v>53</v>
      </c>
      <c r="G12" s="15">
        <v>1100</v>
      </c>
    </row>
    <row r="13" spans="1:7" ht="12.75">
      <c r="A13" s="41" t="s">
        <v>15</v>
      </c>
      <c r="B13" s="42"/>
      <c r="C13" s="42"/>
      <c r="D13" s="43"/>
      <c r="E13" s="12">
        <v>7</v>
      </c>
      <c r="F13" s="1" t="s">
        <v>46</v>
      </c>
      <c r="G13" s="17">
        <f>G12/12*G11</f>
        <v>91.66666666666667</v>
      </c>
    </row>
    <row r="14" spans="1:7" ht="12.75">
      <c r="A14" s="41" t="s">
        <v>17</v>
      </c>
      <c r="B14" s="42"/>
      <c r="C14" s="42"/>
      <c r="D14" s="43"/>
      <c r="E14" s="12">
        <v>8</v>
      </c>
      <c r="F14" s="1" t="s">
        <v>47</v>
      </c>
      <c r="G14" s="17">
        <f>G12/3/12*G11</f>
        <v>30.555555555555557</v>
      </c>
    </row>
    <row r="15" spans="1:7" ht="12.75">
      <c r="A15" s="41" t="s">
        <v>16</v>
      </c>
      <c r="B15" s="42"/>
      <c r="C15" s="42"/>
      <c r="D15" s="43"/>
      <c r="E15" s="5">
        <f>SUM(E13:E14)</f>
        <v>15</v>
      </c>
      <c r="F15" s="1" t="s">
        <v>51</v>
      </c>
      <c r="G15" s="17">
        <f>SUM(G12:G14)*8/100*G11</f>
        <v>97.77777777777779</v>
      </c>
    </row>
    <row r="16" spans="1:7" ht="12.75">
      <c r="A16" s="41" t="s">
        <v>18</v>
      </c>
      <c r="B16" s="42"/>
      <c r="C16" s="42"/>
      <c r="D16" s="43"/>
      <c r="E16" s="12">
        <v>1</v>
      </c>
      <c r="F16" s="1" t="s">
        <v>48</v>
      </c>
      <c r="G16" s="17">
        <v>0</v>
      </c>
    </row>
    <row r="17" spans="1:7" ht="12.75">
      <c r="A17" s="39" t="s">
        <v>19</v>
      </c>
      <c r="B17" s="49"/>
      <c r="C17" s="49"/>
      <c r="D17" s="49"/>
      <c r="E17" s="40"/>
      <c r="F17" s="1" t="s">
        <v>49</v>
      </c>
      <c r="G17" s="17">
        <v>0</v>
      </c>
    </row>
    <row r="18" spans="1:7" ht="12.75">
      <c r="A18" s="41" t="s">
        <v>20</v>
      </c>
      <c r="B18" s="42"/>
      <c r="C18" s="42"/>
      <c r="D18" s="43"/>
      <c r="E18" s="12">
        <v>0</v>
      </c>
      <c r="F18" s="1" t="s">
        <v>52</v>
      </c>
      <c r="G18" s="17"/>
    </row>
    <row r="19" spans="1:7" ht="12.75">
      <c r="A19" s="39" t="s">
        <v>21</v>
      </c>
      <c r="B19" s="49"/>
      <c r="C19" s="49"/>
      <c r="D19" s="49"/>
      <c r="E19" s="40"/>
      <c r="F19" s="1" t="s">
        <v>54</v>
      </c>
      <c r="G19" s="16">
        <f>((G12*G11)+G13+G14+G15+G16+G17+G18)/E37*12</f>
        <v>1584.0000000000005</v>
      </c>
    </row>
    <row r="20" spans="1:7" ht="12.75">
      <c r="A20" s="59" t="s">
        <v>22</v>
      </c>
      <c r="B20" s="50" t="s">
        <v>77</v>
      </c>
      <c r="C20" s="51"/>
      <c r="D20" s="51"/>
      <c r="E20" s="52"/>
      <c r="F20" s="39" t="s">
        <v>55</v>
      </c>
      <c r="G20" s="40"/>
    </row>
    <row r="21" spans="1:7" ht="12.75">
      <c r="A21" s="60"/>
      <c r="B21" s="53"/>
      <c r="C21" s="54"/>
      <c r="D21" s="54"/>
      <c r="E21" s="55"/>
      <c r="F21" s="1" t="s">
        <v>32</v>
      </c>
      <c r="G21" s="17">
        <f>E31</f>
        <v>445.14</v>
      </c>
    </row>
    <row r="22" spans="1:7" ht="12.75">
      <c r="A22" s="61"/>
      <c r="B22" s="56"/>
      <c r="C22" s="57"/>
      <c r="D22" s="57"/>
      <c r="E22" s="58"/>
      <c r="F22" s="1" t="s">
        <v>56</v>
      </c>
      <c r="G22" s="17">
        <f>E32</f>
        <v>255</v>
      </c>
    </row>
    <row r="23" spans="1:7" ht="12.75">
      <c r="A23" s="41" t="s">
        <v>23</v>
      </c>
      <c r="B23" s="42"/>
      <c r="C23" s="42"/>
      <c r="D23" s="43"/>
      <c r="E23" s="10" t="s">
        <v>24</v>
      </c>
      <c r="F23" s="1" t="s">
        <v>34</v>
      </c>
      <c r="G23" s="17">
        <f>E33</f>
        <v>32.86</v>
      </c>
    </row>
    <row r="24" spans="1:7" ht="12.75">
      <c r="A24" s="41" t="s">
        <v>25</v>
      </c>
      <c r="B24" s="42"/>
      <c r="C24" s="42"/>
      <c r="D24" s="43"/>
      <c r="E24" s="15">
        <v>2.12</v>
      </c>
      <c r="F24" s="1" t="s">
        <v>57</v>
      </c>
      <c r="G24" s="15">
        <v>1500</v>
      </c>
    </row>
    <row r="25" spans="1:7" ht="12.75">
      <c r="A25" s="41" t="s">
        <v>26</v>
      </c>
      <c r="B25" s="42"/>
      <c r="C25" s="42"/>
      <c r="D25" s="43"/>
      <c r="E25" s="15">
        <v>60000</v>
      </c>
      <c r="F25" s="1" t="s">
        <v>58</v>
      </c>
      <c r="G25" s="17">
        <v>0</v>
      </c>
    </row>
    <row r="26" spans="1:7" ht="12.75">
      <c r="A26" s="41" t="s">
        <v>27</v>
      </c>
      <c r="B26" s="42"/>
      <c r="C26" s="42"/>
      <c r="D26" s="43"/>
      <c r="E26" s="15">
        <v>58000</v>
      </c>
      <c r="F26" s="1" t="s">
        <v>59</v>
      </c>
      <c r="G26" s="17">
        <f>E25-E26</f>
        <v>2000</v>
      </c>
    </row>
    <row r="27" spans="1:7" ht="12.75">
      <c r="A27" s="41" t="s">
        <v>28</v>
      </c>
      <c r="B27" s="42"/>
      <c r="C27" s="42"/>
      <c r="D27" s="43"/>
      <c r="E27" s="15">
        <v>3.5</v>
      </c>
      <c r="F27" s="1" t="s">
        <v>60</v>
      </c>
      <c r="G27" s="15">
        <v>1500</v>
      </c>
    </row>
    <row r="28" spans="1:7" ht="12.75">
      <c r="A28" s="41" t="s">
        <v>29</v>
      </c>
      <c r="B28" s="42"/>
      <c r="C28" s="42"/>
      <c r="D28" s="43"/>
      <c r="E28" s="15">
        <v>2.7</v>
      </c>
      <c r="F28" s="1" t="s">
        <v>61</v>
      </c>
      <c r="G28" s="15">
        <v>0</v>
      </c>
    </row>
    <row r="29" spans="1:7" ht="12.75">
      <c r="A29" s="41" t="s">
        <v>30</v>
      </c>
      <c r="B29" s="42"/>
      <c r="C29" s="42"/>
      <c r="D29" s="43"/>
      <c r="E29" s="16">
        <v>0.1</v>
      </c>
      <c r="F29" s="1" t="s">
        <v>62</v>
      </c>
      <c r="G29" s="17">
        <f>SUM(G21:G28)</f>
        <v>5733</v>
      </c>
    </row>
    <row r="30" spans="1:7" ht="12.75">
      <c r="A30" s="41" t="s">
        <v>31</v>
      </c>
      <c r="B30" s="42"/>
      <c r="C30" s="42"/>
      <c r="D30" s="43"/>
      <c r="E30" s="16">
        <v>0.4</v>
      </c>
      <c r="F30" s="1" t="s">
        <v>63</v>
      </c>
      <c r="G30" s="17">
        <v>1</v>
      </c>
    </row>
    <row r="31" spans="1:7" ht="12.75">
      <c r="A31" s="41" t="s">
        <v>32</v>
      </c>
      <c r="B31" s="42"/>
      <c r="C31" s="42"/>
      <c r="D31" s="43"/>
      <c r="E31" s="15">
        <v>445.14</v>
      </c>
      <c r="F31" s="1" t="s">
        <v>64</v>
      </c>
      <c r="G31" s="17">
        <f>G29/10</f>
        <v>573.3</v>
      </c>
    </row>
    <row r="32" spans="1:7" ht="12.75">
      <c r="A32" s="41" t="s">
        <v>33</v>
      </c>
      <c r="B32" s="42"/>
      <c r="C32" s="42"/>
      <c r="D32" s="43"/>
      <c r="E32" s="15">
        <v>255</v>
      </c>
      <c r="F32" s="39" t="s">
        <v>65</v>
      </c>
      <c r="G32" s="40"/>
    </row>
    <row r="33" spans="1:7" ht="12.75">
      <c r="A33" s="41" t="s">
        <v>34</v>
      </c>
      <c r="B33" s="42"/>
      <c r="C33" s="42"/>
      <c r="D33" s="43"/>
      <c r="E33" s="15">
        <v>32.86</v>
      </c>
      <c r="F33" s="1" t="s">
        <v>66</v>
      </c>
      <c r="G33" s="14">
        <v>0.25</v>
      </c>
    </row>
    <row r="34" spans="1:7" ht="12.75">
      <c r="A34" s="39" t="s">
        <v>35</v>
      </c>
      <c r="B34" s="49"/>
      <c r="C34" s="49"/>
      <c r="D34" s="49"/>
      <c r="E34" s="40"/>
      <c r="F34" s="1" t="s">
        <v>67</v>
      </c>
      <c r="G34" s="17">
        <f>E25*G33</f>
        <v>15000</v>
      </c>
    </row>
    <row r="35" spans="1:7" ht="12.75">
      <c r="A35" s="41" t="s">
        <v>36</v>
      </c>
      <c r="B35" s="42"/>
      <c r="C35" s="42"/>
      <c r="D35" s="43"/>
      <c r="E35" s="13">
        <v>22</v>
      </c>
      <c r="F35" s="1" t="s">
        <v>68</v>
      </c>
      <c r="G35" s="17">
        <f>G34/E37</f>
        <v>1500</v>
      </c>
    </row>
    <row r="36" spans="1:7" ht="12.75">
      <c r="A36" s="41" t="s">
        <v>37</v>
      </c>
      <c r="B36" s="42"/>
      <c r="C36" s="42"/>
      <c r="D36" s="43"/>
      <c r="E36" s="13">
        <v>180</v>
      </c>
      <c r="F36" s="1" t="s">
        <v>69</v>
      </c>
      <c r="G36" s="17">
        <f>((G9+G19+G31+G35)/(100-E41)*100)</f>
        <v>6257.66036249015</v>
      </c>
    </row>
    <row r="37" spans="1:7" ht="12.75">
      <c r="A37" s="41" t="s">
        <v>38</v>
      </c>
      <c r="B37" s="42"/>
      <c r="C37" s="42"/>
      <c r="D37" s="43"/>
      <c r="E37" s="13">
        <v>10</v>
      </c>
      <c r="F37" s="1" t="s">
        <v>78</v>
      </c>
      <c r="G37" s="17">
        <f>G36*E41/100</f>
        <v>375.459621749409</v>
      </c>
    </row>
    <row r="38" spans="1:7" ht="12.75">
      <c r="A38" s="39" t="s">
        <v>39</v>
      </c>
      <c r="B38" s="49"/>
      <c r="C38" s="49"/>
      <c r="D38" s="49"/>
      <c r="E38" s="40"/>
      <c r="F38" s="1" t="s">
        <v>70</v>
      </c>
      <c r="G38" s="17">
        <f>G36/(E11*E35)</f>
        <v>3.0917294281077816</v>
      </c>
    </row>
    <row r="39" spans="1:7" ht="12.75">
      <c r="A39" s="41" t="s">
        <v>40</v>
      </c>
      <c r="B39" s="42"/>
      <c r="C39" s="42"/>
      <c r="D39" s="43"/>
      <c r="E39" s="13">
        <v>6</v>
      </c>
      <c r="F39" s="39" t="s">
        <v>71</v>
      </c>
      <c r="G39" s="40"/>
    </row>
    <row r="40" spans="1:7" ht="12.75">
      <c r="A40" s="41" t="s">
        <v>41</v>
      </c>
      <c r="B40" s="42"/>
      <c r="C40" s="42"/>
      <c r="D40" s="43"/>
      <c r="E40" s="13">
        <v>0</v>
      </c>
      <c r="F40" s="1" t="s">
        <v>23</v>
      </c>
      <c r="G40" s="7">
        <f>G6/G36</f>
        <v>0.2539630984674292</v>
      </c>
    </row>
    <row r="41" spans="1:7" ht="12.75">
      <c r="A41" s="62" t="s">
        <v>42</v>
      </c>
      <c r="B41" s="62"/>
      <c r="C41" s="62"/>
      <c r="D41" s="62"/>
      <c r="E41" s="6">
        <f>SUM(E39:E40)</f>
        <v>6</v>
      </c>
      <c r="F41" s="1" t="s">
        <v>43</v>
      </c>
      <c r="G41" s="7">
        <f>G7/G36</f>
        <v>0.10158523938697168</v>
      </c>
    </row>
    <row r="42" spans="1:7" ht="12.75">
      <c r="A42" s="8"/>
      <c r="B42" s="8"/>
      <c r="C42" s="8"/>
      <c r="D42" s="8"/>
      <c r="E42" s="8"/>
      <c r="F42" s="1" t="s">
        <v>72</v>
      </c>
      <c r="G42" s="7">
        <f>G37/G36</f>
        <v>0.06</v>
      </c>
    </row>
    <row r="43" spans="1:7" ht="12.75">
      <c r="A43" s="8"/>
      <c r="B43" s="8"/>
      <c r="C43" s="8"/>
      <c r="D43" s="8"/>
      <c r="E43" s="8"/>
      <c r="F43" s="1" t="s">
        <v>73</v>
      </c>
      <c r="G43" s="7">
        <f>G19/G36</f>
        <v>0.2531297494978889</v>
      </c>
    </row>
    <row r="44" spans="1:7" ht="12.75">
      <c r="A44" s="8"/>
      <c r="B44" s="8"/>
      <c r="C44" s="8"/>
      <c r="D44" s="8"/>
      <c r="E44" s="8"/>
      <c r="F44" s="1" t="s">
        <v>74</v>
      </c>
      <c r="G44" s="7">
        <f>G35/G36</f>
        <v>0.2397062021760311</v>
      </c>
    </row>
    <row r="45" spans="1:7" ht="12.75">
      <c r="A45" s="8"/>
      <c r="B45" s="8"/>
      <c r="C45" s="8"/>
      <c r="D45" s="8"/>
      <c r="E45" s="8"/>
      <c r="F45" s="1" t="s">
        <v>75</v>
      </c>
      <c r="G45" s="7">
        <f>G31/G36</f>
        <v>0.09161571047167909</v>
      </c>
    </row>
    <row r="46" spans="1:7" ht="12.75">
      <c r="A46" s="8"/>
      <c r="B46" s="8"/>
      <c r="C46" s="8"/>
      <c r="D46" s="8"/>
      <c r="E46" s="8"/>
      <c r="F46" s="1" t="s">
        <v>6</v>
      </c>
      <c r="G46" s="7">
        <f>SUM(G40:G45)</f>
        <v>0.9999999999999999</v>
      </c>
    </row>
    <row r="47" spans="1:7" ht="12.75">
      <c r="A47" s="8"/>
      <c r="B47" s="8"/>
      <c r="C47" s="8"/>
      <c r="D47" s="8"/>
      <c r="E47" s="8"/>
      <c r="F47" s="8"/>
      <c r="G47" s="9"/>
    </row>
    <row r="48" spans="1:7" ht="12.75">
      <c r="A48" s="8"/>
      <c r="B48" s="8"/>
      <c r="C48" s="8"/>
      <c r="D48" s="8"/>
      <c r="E48" s="8"/>
      <c r="F48" s="8"/>
      <c r="G48" s="9"/>
    </row>
    <row r="49" spans="1:7" ht="12.75">
      <c r="A49" s="8"/>
      <c r="B49" s="8"/>
      <c r="C49" s="8"/>
      <c r="D49" s="8"/>
      <c r="E49" s="8"/>
      <c r="F49" s="8"/>
      <c r="G49" s="9"/>
    </row>
    <row r="50" spans="1:7" ht="12.75">
      <c r="A50" s="8"/>
      <c r="B50" s="8"/>
      <c r="C50" s="8"/>
      <c r="D50" s="8"/>
      <c r="E50" s="8"/>
      <c r="F50" s="8"/>
      <c r="G50" s="9"/>
    </row>
    <row r="51" spans="1:7" ht="12.75">
      <c r="A51" s="8"/>
      <c r="B51" s="8"/>
      <c r="C51" s="8"/>
      <c r="D51" s="8"/>
      <c r="E51" s="8"/>
      <c r="F51" s="8"/>
      <c r="G51" s="8"/>
    </row>
    <row r="52" spans="1:7" ht="12.75">
      <c r="A52" s="8"/>
      <c r="B52" s="8"/>
      <c r="C52" s="8"/>
      <c r="D52" s="8"/>
      <c r="E52" s="8"/>
      <c r="F52" s="8"/>
      <c r="G52" s="8"/>
    </row>
    <row r="53" spans="1:7" ht="12.75">
      <c r="A53" s="8"/>
      <c r="B53" s="8"/>
      <c r="C53" s="8"/>
      <c r="D53" s="8"/>
      <c r="E53" s="8"/>
      <c r="F53" s="8"/>
      <c r="G53" s="8"/>
    </row>
    <row r="54" spans="1:7" ht="12.75">
      <c r="A54" s="8"/>
      <c r="B54" s="8"/>
      <c r="C54" s="8"/>
      <c r="D54" s="8"/>
      <c r="E54" s="8"/>
      <c r="F54" s="8"/>
      <c r="G54" s="8"/>
    </row>
    <row r="55" spans="1:7" ht="12.75">
      <c r="A55" s="8"/>
      <c r="B55" s="8"/>
      <c r="C55" s="8"/>
      <c r="D55" s="8"/>
      <c r="E55" s="8"/>
      <c r="F55" s="8"/>
      <c r="G55" s="8"/>
    </row>
    <row r="56" spans="1:7" ht="12.75">
      <c r="A56" s="8"/>
      <c r="B56" s="8"/>
      <c r="C56" s="8"/>
      <c r="D56" s="8"/>
      <c r="E56" s="8"/>
      <c r="F56" s="8"/>
      <c r="G56" s="8"/>
    </row>
    <row r="57" spans="1:7" ht="12.75">
      <c r="A57" s="8"/>
      <c r="B57" s="8"/>
      <c r="C57" s="8"/>
      <c r="D57" s="8"/>
      <c r="E57" s="8"/>
      <c r="F57" s="8"/>
      <c r="G57" s="8"/>
    </row>
    <row r="58" spans="1:7" ht="12.75">
      <c r="A58" s="8"/>
      <c r="B58" s="8"/>
      <c r="C58" s="8"/>
      <c r="D58" s="8"/>
      <c r="E58" s="8"/>
      <c r="F58" s="8"/>
      <c r="G58" s="8"/>
    </row>
    <row r="59" spans="1:7" ht="12.75">
      <c r="A59" s="8"/>
      <c r="B59" s="8"/>
      <c r="C59" s="8"/>
      <c r="D59" s="8"/>
      <c r="E59" s="8"/>
      <c r="F59" s="8"/>
      <c r="G59" s="8"/>
    </row>
    <row r="60" spans="1:7" ht="12.75">
      <c r="A60" s="8"/>
      <c r="B60" s="8"/>
      <c r="C60" s="8"/>
      <c r="D60" s="8"/>
      <c r="E60" s="8"/>
      <c r="F60" s="8"/>
      <c r="G60" s="8"/>
    </row>
    <row r="61" spans="1:7" ht="12.75">
      <c r="A61" s="8"/>
      <c r="B61" s="8"/>
      <c r="C61" s="8"/>
      <c r="D61" s="8"/>
      <c r="E61" s="8"/>
      <c r="F61" s="8"/>
      <c r="G61" s="8"/>
    </row>
    <row r="62" spans="1:7" ht="12.75">
      <c r="A62" s="8"/>
      <c r="B62" s="8"/>
      <c r="C62" s="8"/>
      <c r="D62" s="8"/>
      <c r="E62" s="8"/>
      <c r="F62" s="8"/>
      <c r="G62" s="8"/>
    </row>
    <row r="63" spans="1:7" ht="12.75">
      <c r="A63" s="8"/>
      <c r="B63" s="8"/>
      <c r="C63" s="8"/>
      <c r="D63" s="8"/>
      <c r="E63" s="8"/>
      <c r="F63" s="8"/>
      <c r="G63" s="8"/>
    </row>
    <row r="64" spans="1:7" ht="12.75">
      <c r="A64" s="8"/>
      <c r="B64" s="8"/>
      <c r="C64" s="8"/>
      <c r="D64" s="8"/>
      <c r="E64" s="8"/>
      <c r="F64" s="8"/>
      <c r="G64" s="8"/>
    </row>
    <row r="65" spans="1:7" ht="12.75">
      <c r="A65" s="8"/>
      <c r="B65" s="8"/>
      <c r="C65" s="8"/>
      <c r="D65" s="8"/>
      <c r="E65" s="8"/>
      <c r="F65" s="8"/>
      <c r="G65" s="8"/>
    </row>
    <row r="66" spans="1:7" ht="12.75">
      <c r="A66" s="8"/>
      <c r="B66" s="8"/>
      <c r="C66" s="8"/>
      <c r="D66" s="8"/>
      <c r="E66" s="8"/>
      <c r="F66" s="8"/>
      <c r="G66" s="8"/>
    </row>
    <row r="67" spans="1:7" ht="12.75">
      <c r="A67" s="8"/>
      <c r="B67" s="8"/>
      <c r="C67" s="8"/>
      <c r="D67" s="8"/>
      <c r="E67" s="8"/>
      <c r="F67" s="8"/>
      <c r="G67" s="8"/>
    </row>
    <row r="68" spans="1:7" ht="12.75">
      <c r="A68" s="8"/>
      <c r="B68" s="8"/>
      <c r="C68" s="8"/>
      <c r="D68" s="8"/>
      <c r="E68" s="8"/>
      <c r="F68" s="8"/>
      <c r="G68" s="8"/>
    </row>
    <row r="69" spans="1:7" ht="12.75">
      <c r="A69" s="8"/>
      <c r="B69" s="8"/>
      <c r="C69" s="8"/>
      <c r="D69" s="8"/>
      <c r="E69" s="8"/>
      <c r="F69" s="8"/>
      <c r="G69" s="8"/>
    </row>
    <row r="70" spans="1:7" ht="12.75">
      <c r="A70" s="8"/>
      <c r="B70" s="8"/>
      <c r="C70" s="8"/>
      <c r="D70" s="8"/>
      <c r="E70" s="8"/>
      <c r="F70" s="8"/>
      <c r="G70" s="8"/>
    </row>
    <row r="71" spans="1:7" ht="12.75">
      <c r="A71" s="8"/>
      <c r="B71" s="8"/>
      <c r="C71" s="8"/>
      <c r="D71" s="8"/>
      <c r="E71" s="8"/>
      <c r="F71" s="8"/>
      <c r="G71" s="8"/>
    </row>
    <row r="72" spans="1:7" ht="12.75">
      <c r="A72" s="8"/>
      <c r="B72" s="8"/>
      <c r="C72" s="8"/>
      <c r="D72" s="8"/>
      <c r="E72" s="8"/>
      <c r="F72" s="8"/>
      <c r="G72" s="8"/>
    </row>
    <row r="73" spans="1:7" ht="12.75">
      <c r="A73" s="8"/>
      <c r="B73" s="8"/>
      <c r="C73" s="8"/>
      <c r="D73" s="8"/>
      <c r="E73" s="8"/>
      <c r="F73" s="8"/>
      <c r="G73" s="8"/>
    </row>
    <row r="74" spans="1:7" ht="12.75">
      <c r="A74" s="8"/>
      <c r="B74" s="8"/>
      <c r="C74" s="8"/>
      <c r="D74" s="8"/>
      <c r="E74" s="8"/>
      <c r="F74" s="8"/>
      <c r="G74" s="8"/>
    </row>
    <row r="75" spans="1:7" ht="12.75">
      <c r="A75" s="8"/>
      <c r="B75" s="8"/>
      <c r="C75" s="8"/>
      <c r="D75" s="8"/>
      <c r="E75" s="8"/>
      <c r="F75" s="8"/>
      <c r="G75" s="8"/>
    </row>
    <row r="76" spans="1:7" ht="12.75">
      <c r="A76" s="8"/>
      <c r="B76" s="8"/>
      <c r="C76" s="8"/>
      <c r="D76" s="8"/>
      <c r="E76" s="8"/>
      <c r="F76" s="8"/>
      <c r="G76" s="8"/>
    </row>
    <row r="77" spans="1:7" ht="12.75">
      <c r="A77" s="8"/>
      <c r="B77" s="8"/>
      <c r="C77" s="8"/>
      <c r="D77" s="8"/>
      <c r="E77" s="8"/>
      <c r="F77" s="8"/>
      <c r="G77" s="8"/>
    </row>
    <row r="78" spans="1:7" ht="12.75">
      <c r="A78" s="8"/>
      <c r="B78" s="8"/>
      <c r="C78" s="8"/>
      <c r="D78" s="8"/>
      <c r="E78" s="8"/>
      <c r="F78" s="8"/>
      <c r="G78" s="8"/>
    </row>
    <row r="79" spans="1:7" ht="12.75">
      <c r="A79" s="8"/>
      <c r="B79" s="8"/>
      <c r="C79" s="8"/>
      <c r="D79" s="8"/>
      <c r="E79" s="8"/>
      <c r="F79" s="8"/>
      <c r="G79" s="8"/>
    </row>
  </sheetData>
  <sheetProtection/>
  <mergeCells count="44">
    <mergeCell ref="A1:G1"/>
    <mergeCell ref="A2:G2"/>
    <mergeCell ref="A3:B3"/>
    <mergeCell ref="D3:G3"/>
    <mergeCell ref="A4:G4"/>
    <mergeCell ref="A5:E5"/>
    <mergeCell ref="F5:G5"/>
    <mergeCell ref="A8:E8"/>
    <mergeCell ref="A9:D9"/>
    <mergeCell ref="A10:D10"/>
    <mergeCell ref="F10:G10"/>
    <mergeCell ref="A11:D11"/>
    <mergeCell ref="A12:E12"/>
    <mergeCell ref="A13:D13"/>
    <mergeCell ref="A14:D14"/>
    <mergeCell ref="A15:D15"/>
    <mergeCell ref="A16:D16"/>
    <mergeCell ref="A17:E17"/>
    <mergeCell ref="A18:D18"/>
    <mergeCell ref="A19:E19"/>
    <mergeCell ref="A20:A22"/>
    <mergeCell ref="B20:E22"/>
    <mergeCell ref="F20:G20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F32:G32"/>
    <mergeCell ref="A33:D33"/>
    <mergeCell ref="A34:E34"/>
    <mergeCell ref="A35:D35"/>
    <mergeCell ref="A41:D41"/>
    <mergeCell ref="A36:D36"/>
    <mergeCell ref="A37:D37"/>
    <mergeCell ref="A38:E38"/>
    <mergeCell ref="A39:D39"/>
    <mergeCell ref="F39:G39"/>
    <mergeCell ref="A40:D40"/>
  </mergeCells>
  <printOptions/>
  <pageMargins left="0.787401575" right="0.787401575" top="0.984251969" bottom="0.984251969" header="0.492125985" footer="0.49212598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selection activeCell="J40" sqref="J40"/>
    </sheetView>
  </sheetViews>
  <sheetFormatPr defaultColWidth="9.140625" defaultRowHeight="12.75"/>
  <cols>
    <col min="5" max="5" width="10.7109375" style="0" customWidth="1"/>
    <col min="6" max="6" width="33.7109375" style="0" customWidth="1"/>
    <col min="7" max="7" width="14.421875" style="0" customWidth="1"/>
  </cols>
  <sheetData>
    <row r="1" spans="1:7" ht="15" customHeight="1">
      <c r="A1" s="36" t="s">
        <v>10</v>
      </c>
      <c r="B1" s="37"/>
      <c r="C1" s="37"/>
      <c r="D1" s="37"/>
      <c r="E1" s="37"/>
      <c r="F1" s="37"/>
      <c r="G1" s="38"/>
    </row>
    <row r="2" spans="1:7" ht="12.75">
      <c r="A2" s="44"/>
      <c r="B2" s="45"/>
      <c r="C2" s="45"/>
      <c r="D2" s="45"/>
      <c r="E2" s="45"/>
      <c r="F2" s="45"/>
      <c r="G2" s="46"/>
    </row>
    <row r="3" spans="1:7" ht="15" customHeight="1">
      <c r="A3" s="48" t="s">
        <v>7</v>
      </c>
      <c r="B3" s="48"/>
      <c r="C3" s="10">
        <v>12</v>
      </c>
      <c r="D3" s="47" t="s">
        <v>93</v>
      </c>
      <c r="E3" s="47"/>
      <c r="F3" s="47"/>
      <c r="G3" s="47"/>
    </row>
    <row r="4" spans="1:7" ht="12.75">
      <c r="A4" s="44"/>
      <c r="B4" s="45"/>
      <c r="C4" s="45"/>
      <c r="D4" s="45"/>
      <c r="E4" s="45"/>
      <c r="F4" s="45"/>
      <c r="G4" s="46"/>
    </row>
    <row r="5" spans="1:7" ht="15" customHeight="1">
      <c r="A5" s="39" t="s">
        <v>0</v>
      </c>
      <c r="B5" s="49"/>
      <c r="C5" s="49"/>
      <c r="D5" s="49"/>
      <c r="E5" s="40"/>
      <c r="F5" s="39" t="s">
        <v>8</v>
      </c>
      <c r="G5" s="40"/>
    </row>
    <row r="6" spans="1:7" ht="12.75">
      <c r="A6" s="1" t="s">
        <v>1</v>
      </c>
      <c r="B6" s="2" t="s">
        <v>3</v>
      </c>
      <c r="C6" s="2" t="s">
        <v>4</v>
      </c>
      <c r="D6" s="2" t="s">
        <v>5</v>
      </c>
      <c r="E6" s="2" t="s">
        <v>6</v>
      </c>
      <c r="F6" s="1" t="s">
        <v>23</v>
      </c>
      <c r="G6" s="16">
        <f>((E10*E35)/E28*E24)+(E9*E35)/E27*E24</f>
        <v>3404.4732275132274</v>
      </c>
    </row>
    <row r="7" spans="1:7" ht="12.75">
      <c r="A7" s="1" t="s">
        <v>2</v>
      </c>
      <c r="B7" s="11">
        <v>10</v>
      </c>
      <c r="C7" s="11">
        <v>10</v>
      </c>
      <c r="D7" s="11">
        <v>10</v>
      </c>
      <c r="E7" s="3">
        <f>SUM(B7:D7)</f>
        <v>30</v>
      </c>
      <c r="F7" s="1" t="s">
        <v>43</v>
      </c>
      <c r="G7" s="16">
        <f>(((E10*E35)/E28*E24)*E30)+((E9*E35)/E27*E24)*E29</f>
        <v>1345.798433862434</v>
      </c>
    </row>
    <row r="8" spans="1:7" ht="15" customHeight="1">
      <c r="A8" s="39" t="s">
        <v>9</v>
      </c>
      <c r="B8" s="49"/>
      <c r="C8" s="49"/>
      <c r="D8" s="49"/>
      <c r="E8" s="40"/>
      <c r="F8" s="1" t="s">
        <v>44</v>
      </c>
      <c r="G8" s="17">
        <f>E7*E18</f>
        <v>0</v>
      </c>
    </row>
    <row r="9" spans="1:7" ht="12.75">
      <c r="A9" s="41" t="s">
        <v>11</v>
      </c>
      <c r="B9" s="42"/>
      <c r="C9" s="42"/>
      <c r="D9" s="43"/>
      <c r="E9" s="12">
        <v>4</v>
      </c>
      <c r="F9" s="1" t="s">
        <v>6</v>
      </c>
      <c r="G9" s="16">
        <f>SUM(G6:G8)</f>
        <v>4750.271661375661</v>
      </c>
    </row>
    <row r="10" spans="1:7" ht="12.75">
      <c r="A10" s="41" t="s">
        <v>12</v>
      </c>
      <c r="B10" s="42"/>
      <c r="C10" s="42"/>
      <c r="D10" s="43"/>
      <c r="E10" s="12">
        <v>194</v>
      </c>
      <c r="F10" s="39" t="s">
        <v>45</v>
      </c>
      <c r="G10" s="40"/>
    </row>
    <row r="11" spans="1:7" ht="12.75">
      <c r="A11" s="41" t="s">
        <v>13</v>
      </c>
      <c r="B11" s="42"/>
      <c r="C11" s="42"/>
      <c r="D11" s="43"/>
      <c r="E11" s="4">
        <f>SUM(E9:E10)</f>
        <v>198</v>
      </c>
      <c r="F11" s="1" t="s">
        <v>50</v>
      </c>
      <c r="G11" s="13">
        <v>1</v>
      </c>
    </row>
    <row r="12" spans="1:7" ht="12.75">
      <c r="A12" s="39" t="s">
        <v>14</v>
      </c>
      <c r="B12" s="49"/>
      <c r="C12" s="49"/>
      <c r="D12" s="49"/>
      <c r="E12" s="40"/>
      <c r="F12" s="1" t="s">
        <v>53</v>
      </c>
      <c r="G12" s="15">
        <v>1100</v>
      </c>
    </row>
    <row r="13" spans="1:7" ht="12.75">
      <c r="A13" s="41" t="s">
        <v>15</v>
      </c>
      <c r="B13" s="42"/>
      <c r="C13" s="42"/>
      <c r="D13" s="43"/>
      <c r="E13" s="12">
        <v>7</v>
      </c>
      <c r="F13" s="1" t="s">
        <v>46</v>
      </c>
      <c r="G13" s="17">
        <f>G12/12*G11</f>
        <v>91.66666666666667</v>
      </c>
    </row>
    <row r="14" spans="1:7" ht="12.75">
      <c r="A14" s="41" t="s">
        <v>17</v>
      </c>
      <c r="B14" s="42"/>
      <c r="C14" s="42"/>
      <c r="D14" s="43"/>
      <c r="E14" s="12">
        <v>8</v>
      </c>
      <c r="F14" s="1" t="s">
        <v>47</v>
      </c>
      <c r="G14" s="17">
        <f>G12/3/12*G11</f>
        <v>30.555555555555557</v>
      </c>
    </row>
    <row r="15" spans="1:7" ht="12.75">
      <c r="A15" s="41" t="s">
        <v>16</v>
      </c>
      <c r="B15" s="42"/>
      <c r="C15" s="42"/>
      <c r="D15" s="43"/>
      <c r="E15" s="5">
        <f>SUM(E13:E14)</f>
        <v>15</v>
      </c>
      <c r="F15" s="1" t="s">
        <v>51</v>
      </c>
      <c r="G15" s="17">
        <f>SUM(G12:G14)*8/100*G11</f>
        <v>97.77777777777779</v>
      </c>
    </row>
    <row r="16" spans="1:7" ht="12.75">
      <c r="A16" s="41" t="s">
        <v>18</v>
      </c>
      <c r="B16" s="42"/>
      <c r="C16" s="42"/>
      <c r="D16" s="43"/>
      <c r="E16" s="12">
        <v>1</v>
      </c>
      <c r="F16" s="1" t="s">
        <v>48</v>
      </c>
      <c r="G16" s="17">
        <v>0</v>
      </c>
    </row>
    <row r="17" spans="1:7" ht="12.75">
      <c r="A17" s="39" t="s">
        <v>19</v>
      </c>
      <c r="B17" s="49"/>
      <c r="C17" s="49"/>
      <c r="D17" s="49"/>
      <c r="E17" s="40"/>
      <c r="F17" s="1" t="s">
        <v>49</v>
      </c>
      <c r="G17" s="17">
        <v>0</v>
      </c>
    </row>
    <row r="18" spans="1:7" ht="12.75">
      <c r="A18" s="41" t="s">
        <v>20</v>
      </c>
      <c r="B18" s="42"/>
      <c r="C18" s="42"/>
      <c r="D18" s="43"/>
      <c r="E18" s="12">
        <v>0</v>
      </c>
      <c r="F18" s="1" t="s">
        <v>52</v>
      </c>
      <c r="G18" s="17"/>
    </row>
    <row r="19" spans="1:7" ht="12.75">
      <c r="A19" s="39" t="s">
        <v>21</v>
      </c>
      <c r="B19" s="49"/>
      <c r="C19" s="49"/>
      <c r="D19" s="49"/>
      <c r="E19" s="40"/>
      <c r="F19" s="1" t="s">
        <v>54</v>
      </c>
      <c r="G19" s="16">
        <f>((G12*G11)+G13+G14+G15+G16+G17+G18)/E37*12</f>
        <v>1584.0000000000005</v>
      </c>
    </row>
    <row r="20" spans="1:7" ht="12.75">
      <c r="A20" s="59" t="s">
        <v>22</v>
      </c>
      <c r="B20" s="50" t="s">
        <v>77</v>
      </c>
      <c r="C20" s="51"/>
      <c r="D20" s="51"/>
      <c r="E20" s="52"/>
      <c r="F20" s="39" t="s">
        <v>55</v>
      </c>
      <c r="G20" s="40"/>
    </row>
    <row r="21" spans="1:7" ht="12.75">
      <c r="A21" s="60"/>
      <c r="B21" s="53"/>
      <c r="C21" s="54"/>
      <c r="D21" s="54"/>
      <c r="E21" s="55"/>
      <c r="F21" s="1" t="s">
        <v>32</v>
      </c>
      <c r="G21" s="17">
        <f>E31</f>
        <v>445.14</v>
      </c>
    </row>
    <row r="22" spans="1:7" ht="12.75">
      <c r="A22" s="61"/>
      <c r="B22" s="56"/>
      <c r="C22" s="57"/>
      <c r="D22" s="57"/>
      <c r="E22" s="58"/>
      <c r="F22" s="1" t="s">
        <v>56</v>
      </c>
      <c r="G22" s="17">
        <f>E32</f>
        <v>255</v>
      </c>
    </row>
    <row r="23" spans="1:7" ht="12.75">
      <c r="A23" s="41" t="s">
        <v>23</v>
      </c>
      <c r="B23" s="42"/>
      <c r="C23" s="42"/>
      <c r="D23" s="43"/>
      <c r="E23" s="10" t="s">
        <v>24</v>
      </c>
      <c r="F23" s="1" t="s">
        <v>34</v>
      </c>
      <c r="G23" s="17">
        <f>E33</f>
        <v>32.86</v>
      </c>
    </row>
    <row r="24" spans="1:7" ht="12.75">
      <c r="A24" s="41" t="s">
        <v>25</v>
      </c>
      <c r="B24" s="42"/>
      <c r="C24" s="42"/>
      <c r="D24" s="43"/>
      <c r="E24" s="15">
        <v>2.12</v>
      </c>
      <c r="F24" s="1" t="s">
        <v>57</v>
      </c>
      <c r="G24" s="15">
        <v>1500</v>
      </c>
    </row>
    <row r="25" spans="1:7" ht="12.75">
      <c r="A25" s="41" t="s">
        <v>26</v>
      </c>
      <c r="B25" s="42"/>
      <c r="C25" s="42"/>
      <c r="D25" s="43"/>
      <c r="E25" s="15">
        <v>60000</v>
      </c>
      <c r="F25" s="1" t="s">
        <v>58</v>
      </c>
      <c r="G25" s="17">
        <v>0</v>
      </c>
    </row>
    <row r="26" spans="1:7" ht="12.75">
      <c r="A26" s="41" t="s">
        <v>27</v>
      </c>
      <c r="B26" s="42"/>
      <c r="C26" s="42"/>
      <c r="D26" s="43"/>
      <c r="E26" s="15">
        <v>58000</v>
      </c>
      <c r="F26" s="1" t="s">
        <v>59</v>
      </c>
      <c r="G26" s="17">
        <f>E25-E26</f>
        <v>2000</v>
      </c>
    </row>
    <row r="27" spans="1:7" ht="12.75">
      <c r="A27" s="41" t="s">
        <v>28</v>
      </c>
      <c r="B27" s="42"/>
      <c r="C27" s="42"/>
      <c r="D27" s="43"/>
      <c r="E27" s="15">
        <v>3.5</v>
      </c>
      <c r="F27" s="1" t="s">
        <v>60</v>
      </c>
      <c r="G27" s="15">
        <v>1500</v>
      </c>
    </row>
    <row r="28" spans="1:7" ht="12.75">
      <c r="A28" s="41" t="s">
        <v>29</v>
      </c>
      <c r="B28" s="42"/>
      <c r="C28" s="42"/>
      <c r="D28" s="43"/>
      <c r="E28" s="15">
        <v>2.7</v>
      </c>
      <c r="F28" s="1" t="s">
        <v>61</v>
      </c>
      <c r="G28" s="15">
        <v>0</v>
      </c>
    </row>
    <row r="29" spans="1:7" ht="12.75">
      <c r="A29" s="41" t="s">
        <v>30</v>
      </c>
      <c r="B29" s="42"/>
      <c r="C29" s="42"/>
      <c r="D29" s="43"/>
      <c r="E29" s="16">
        <v>0.1</v>
      </c>
      <c r="F29" s="1" t="s">
        <v>62</v>
      </c>
      <c r="G29" s="17">
        <f>SUM(G21:G28)</f>
        <v>5733</v>
      </c>
    </row>
    <row r="30" spans="1:7" ht="12.75">
      <c r="A30" s="41" t="s">
        <v>31</v>
      </c>
      <c r="B30" s="42"/>
      <c r="C30" s="42"/>
      <c r="D30" s="43"/>
      <c r="E30" s="16">
        <v>0.4</v>
      </c>
      <c r="F30" s="1" t="s">
        <v>63</v>
      </c>
      <c r="G30" s="17">
        <v>1</v>
      </c>
    </row>
    <row r="31" spans="1:7" ht="12.75">
      <c r="A31" s="41" t="s">
        <v>32</v>
      </c>
      <c r="B31" s="42"/>
      <c r="C31" s="42"/>
      <c r="D31" s="43"/>
      <c r="E31" s="15">
        <v>445.14</v>
      </c>
      <c r="F31" s="1" t="s">
        <v>64</v>
      </c>
      <c r="G31" s="17">
        <f>G29/10</f>
        <v>573.3</v>
      </c>
    </row>
    <row r="32" spans="1:7" ht="12.75">
      <c r="A32" s="41" t="s">
        <v>33</v>
      </c>
      <c r="B32" s="42"/>
      <c r="C32" s="42"/>
      <c r="D32" s="43"/>
      <c r="E32" s="15">
        <v>255</v>
      </c>
      <c r="F32" s="39" t="s">
        <v>65</v>
      </c>
      <c r="G32" s="40"/>
    </row>
    <row r="33" spans="1:7" ht="12.75">
      <c r="A33" s="41" t="s">
        <v>34</v>
      </c>
      <c r="B33" s="42"/>
      <c r="C33" s="42"/>
      <c r="D33" s="43"/>
      <c r="E33" s="15">
        <v>32.86</v>
      </c>
      <c r="F33" s="1" t="s">
        <v>66</v>
      </c>
      <c r="G33" s="14">
        <v>0.25</v>
      </c>
    </row>
    <row r="34" spans="1:7" ht="12.75">
      <c r="A34" s="39" t="s">
        <v>35</v>
      </c>
      <c r="B34" s="49"/>
      <c r="C34" s="49"/>
      <c r="D34" s="49"/>
      <c r="E34" s="40"/>
      <c r="F34" s="1" t="s">
        <v>67</v>
      </c>
      <c r="G34" s="17">
        <f>E25*G33</f>
        <v>15000</v>
      </c>
    </row>
    <row r="35" spans="1:7" ht="12.75">
      <c r="A35" s="41" t="s">
        <v>36</v>
      </c>
      <c r="B35" s="42"/>
      <c r="C35" s="42"/>
      <c r="D35" s="43"/>
      <c r="E35" s="13">
        <v>22</v>
      </c>
      <c r="F35" s="1" t="s">
        <v>68</v>
      </c>
      <c r="G35" s="17">
        <f>G34/E37</f>
        <v>1500</v>
      </c>
    </row>
    <row r="36" spans="1:7" ht="12.75">
      <c r="A36" s="41" t="s">
        <v>37</v>
      </c>
      <c r="B36" s="42"/>
      <c r="C36" s="42"/>
      <c r="D36" s="43"/>
      <c r="E36" s="13">
        <v>180</v>
      </c>
      <c r="F36" s="1" t="s">
        <v>69</v>
      </c>
      <c r="G36" s="17">
        <f>((G9+G19+G31+G35)/(100-E41)*100)</f>
        <v>8944.225171676237</v>
      </c>
    </row>
    <row r="37" spans="1:7" ht="12.75">
      <c r="A37" s="41" t="s">
        <v>38</v>
      </c>
      <c r="B37" s="42"/>
      <c r="C37" s="42"/>
      <c r="D37" s="43"/>
      <c r="E37" s="13">
        <v>10</v>
      </c>
      <c r="F37" s="1" t="s">
        <v>78</v>
      </c>
      <c r="G37" s="17">
        <f>G36*E41/100</f>
        <v>536.6535103005742</v>
      </c>
    </row>
    <row r="38" spans="1:7" ht="12.75">
      <c r="A38" s="39" t="s">
        <v>39</v>
      </c>
      <c r="B38" s="49"/>
      <c r="C38" s="49"/>
      <c r="D38" s="49"/>
      <c r="E38" s="40"/>
      <c r="F38" s="1" t="s">
        <v>70</v>
      </c>
      <c r="G38" s="17">
        <f>G36/(E11*E35)</f>
        <v>2.0533115637456927</v>
      </c>
    </row>
    <row r="39" spans="1:7" ht="12.75">
      <c r="A39" s="41" t="s">
        <v>40</v>
      </c>
      <c r="B39" s="42"/>
      <c r="C39" s="42"/>
      <c r="D39" s="43"/>
      <c r="E39" s="13">
        <v>6</v>
      </c>
      <c r="F39" s="39" t="s">
        <v>71</v>
      </c>
      <c r="G39" s="40"/>
    </row>
    <row r="40" spans="1:7" ht="12.75">
      <c r="A40" s="41" t="s">
        <v>41</v>
      </c>
      <c r="B40" s="42"/>
      <c r="C40" s="42"/>
      <c r="D40" s="43"/>
      <c r="E40" s="13">
        <v>0</v>
      </c>
      <c r="F40" s="1" t="s">
        <v>23</v>
      </c>
      <c r="G40" s="7">
        <f>G6/G36</f>
        <v>0.38063366721739134</v>
      </c>
    </row>
    <row r="41" spans="1:7" ht="12.75">
      <c r="A41" s="62" t="s">
        <v>42</v>
      </c>
      <c r="B41" s="62"/>
      <c r="C41" s="62"/>
      <c r="D41" s="62"/>
      <c r="E41" s="6">
        <f>SUM(E39:E40)</f>
        <v>6</v>
      </c>
      <c r="F41" s="1" t="s">
        <v>43</v>
      </c>
      <c r="G41" s="7">
        <f>G7/G36</f>
        <v>0.15046562536508884</v>
      </c>
    </row>
    <row r="42" spans="1:7" ht="12.75">
      <c r="A42" s="8"/>
      <c r="B42" s="8"/>
      <c r="C42" s="8"/>
      <c r="D42" s="8"/>
      <c r="E42" s="8"/>
      <c r="F42" s="1" t="s">
        <v>72</v>
      </c>
      <c r="G42" s="7">
        <f>G37/G36</f>
        <v>0.060000000000000005</v>
      </c>
    </row>
    <row r="43" spans="1:7" ht="12.75">
      <c r="A43" s="8"/>
      <c r="B43" s="8"/>
      <c r="C43" s="8"/>
      <c r="D43" s="8"/>
      <c r="E43" s="8"/>
      <c r="F43" s="1" t="s">
        <v>73</v>
      </c>
      <c r="G43" s="7">
        <f>G19/G36</f>
        <v>0.17709750924161305</v>
      </c>
    </row>
    <row r="44" spans="1:7" ht="12.75">
      <c r="A44" s="8"/>
      <c r="B44" s="8"/>
      <c r="C44" s="8"/>
      <c r="D44" s="8"/>
      <c r="E44" s="8"/>
      <c r="F44" s="1" t="s">
        <v>74</v>
      </c>
      <c r="G44" s="7">
        <f>G35/G36</f>
        <v>0.16770597466061837</v>
      </c>
    </row>
    <row r="45" spans="1:7" ht="12.75">
      <c r="A45" s="8"/>
      <c r="B45" s="8"/>
      <c r="C45" s="8"/>
      <c r="D45" s="8"/>
      <c r="E45" s="8"/>
      <c r="F45" s="1" t="s">
        <v>75</v>
      </c>
      <c r="G45" s="7">
        <f>G31/G36</f>
        <v>0.06409722351528833</v>
      </c>
    </row>
    <row r="46" spans="1:7" ht="12.75">
      <c r="A46" s="8"/>
      <c r="B46" s="8"/>
      <c r="C46" s="8"/>
      <c r="D46" s="8"/>
      <c r="E46" s="8"/>
      <c r="F46" s="1" t="s">
        <v>6</v>
      </c>
      <c r="G46" s="7">
        <f>SUM(G40:G45)</f>
        <v>1</v>
      </c>
    </row>
    <row r="47" spans="1:7" ht="12.75">
      <c r="A47" s="8"/>
      <c r="B47" s="8"/>
      <c r="C47" s="8"/>
      <c r="D47" s="8"/>
      <c r="E47" s="8"/>
      <c r="F47" s="8"/>
      <c r="G47" s="9"/>
    </row>
    <row r="48" spans="1:7" ht="12.75">
      <c r="A48" s="8"/>
      <c r="B48" s="8"/>
      <c r="C48" s="8"/>
      <c r="D48" s="8"/>
      <c r="E48" s="8"/>
      <c r="F48" s="8"/>
      <c r="G48" s="9"/>
    </row>
    <row r="49" spans="1:7" ht="12.75">
      <c r="A49" s="8"/>
      <c r="B49" s="8"/>
      <c r="C49" s="8"/>
      <c r="D49" s="8"/>
      <c r="E49" s="8"/>
      <c r="F49" s="8"/>
      <c r="G49" s="9"/>
    </row>
    <row r="50" spans="1:7" ht="12.75">
      <c r="A50" s="8"/>
      <c r="B50" s="8"/>
      <c r="C50" s="8"/>
      <c r="D50" s="8"/>
      <c r="E50" s="8"/>
      <c r="F50" s="8"/>
      <c r="G50" s="9"/>
    </row>
    <row r="51" spans="1:7" ht="12.75">
      <c r="A51" s="8"/>
      <c r="B51" s="8"/>
      <c r="C51" s="8"/>
      <c r="D51" s="8"/>
      <c r="E51" s="8"/>
      <c r="F51" s="8"/>
      <c r="G51" s="8"/>
    </row>
    <row r="52" spans="1:7" ht="12.75">
      <c r="A52" s="8"/>
      <c r="B52" s="8"/>
      <c r="C52" s="8"/>
      <c r="D52" s="8"/>
      <c r="E52" s="8"/>
      <c r="F52" s="8"/>
      <c r="G52" s="8"/>
    </row>
    <row r="53" spans="1:7" ht="12.75">
      <c r="A53" s="8"/>
      <c r="B53" s="8"/>
      <c r="C53" s="8"/>
      <c r="D53" s="8"/>
      <c r="E53" s="8"/>
      <c r="F53" s="8"/>
      <c r="G53" s="8"/>
    </row>
    <row r="54" spans="1:7" ht="12.75">
      <c r="A54" s="8"/>
      <c r="B54" s="8"/>
      <c r="C54" s="8"/>
      <c r="D54" s="8"/>
      <c r="E54" s="8"/>
      <c r="F54" s="8"/>
      <c r="G54" s="8"/>
    </row>
    <row r="55" spans="1:7" ht="12.75">
      <c r="A55" s="8"/>
      <c r="B55" s="8"/>
      <c r="C55" s="8"/>
      <c r="D55" s="8"/>
      <c r="E55" s="8"/>
      <c r="F55" s="8"/>
      <c r="G55" s="8"/>
    </row>
    <row r="56" spans="1:7" ht="12.75">
      <c r="A56" s="8"/>
      <c r="B56" s="8"/>
      <c r="C56" s="8"/>
      <c r="D56" s="8"/>
      <c r="E56" s="8"/>
      <c r="F56" s="8"/>
      <c r="G56" s="8"/>
    </row>
    <row r="57" spans="1:7" ht="12.75">
      <c r="A57" s="8"/>
      <c r="B57" s="8"/>
      <c r="C57" s="8"/>
      <c r="D57" s="8"/>
      <c r="E57" s="8"/>
      <c r="F57" s="8"/>
      <c r="G57" s="8"/>
    </row>
    <row r="58" spans="1:7" ht="12.75">
      <c r="A58" s="8"/>
      <c r="B58" s="8"/>
      <c r="C58" s="8"/>
      <c r="D58" s="8"/>
      <c r="E58" s="8"/>
      <c r="F58" s="8"/>
      <c r="G58" s="8"/>
    </row>
    <row r="59" spans="1:7" ht="12.75">
      <c r="A59" s="8"/>
      <c r="B59" s="8"/>
      <c r="C59" s="8"/>
      <c r="D59" s="8"/>
      <c r="E59" s="8"/>
      <c r="F59" s="8"/>
      <c r="G59" s="8"/>
    </row>
    <row r="60" spans="1:7" ht="12.75">
      <c r="A60" s="8"/>
      <c r="B60" s="8"/>
      <c r="C60" s="8"/>
      <c r="D60" s="8"/>
      <c r="E60" s="8"/>
      <c r="F60" s="8"/>
      <c r="G60" s="8"/>
    </row>
    <row r="61" spans="1:7" ht="12.75">
      <c r="A61" s="8"/>
      <c r="B61" s="8"/>
      <c r="C61" s="8"/>
      <c r="D61" s="8"/>
      <c r="E61" s="8"/>
      <c r="F61" s="8"/>
      <c r="G61" s="8"/>
    </row>
    <row r="62" spans="1:7" ht="12.75">
      <c r="A62" s="8"/>
      <c r="B62" s="8"/>
      <c r="C62" s="8"/>
      <c r="D62" s="8"/>
      <c r="E62" s="8"/>
      <c r="F62" s="8"/>
      <c r="G62" s="8"/>
    </row>
    <row r="63" spans="1:7" ht="12.75">
      <c r="A63" s="8"/>
      <c r="B63" s="8"/>
      <c r="C63" s="8"/>
      <c r="D63" s="8"/>
      <c r="E63" s="8"/>
      <c r="F63" s="8"/>
      <c r="G63" s="8"/>
    </row>
    <row r="64" spans="1:7" ht="12.75">
      <c r="A64" s="8"/>
      <c r="B64" s="8"/>
      <c r="C64" s="8"/>
      <c r="D64" s="8"/>
      <c r="E64" s="8"/>
      <c r="F64" s="8"/>
      <c r="G64" s="8"/>
    </row>
    <row r="65" spans="1:7" ht="12.75">
      <c r="A65" s="8"/>
      <c r="B65" s="8"/>
      <c r="C65" s="8"/>
      <c r="D65" s="8"/>
      <c r="E65" s="8"/>
      <c r="F65" s="8"/>
      <c r="G65" s="8"/>
    </row>
    <row r="66" spans="1:7" ht="12.75">
      <c r="A66" s="8"/>
      <c r="B66" s="8"/>
      <c r="C66" s="8"/>
      <c r="D66" s="8"/>
      <c r="E66" s="8"/>
      <c r="F66" s="8"/>
      <c r="G66" s="8"/>
    </row>
    <row r="67" spans="1:7" ht="12.75">
      <c r="A67" s="8"/>
      <c r="B67" s="8"/>
      <c r="C67" s="8"/>
      <c r="D67" s="8"/>
      <c r="E67" s="8"/>
      <c r="F67" s="8"/>
      <c r="G67" s="8"/>
    </row>
    <row r="68" spans="1:7" ht="12.75">
      <c r="A68" s="8"/>
      <c r="B68" s="8"/>
      <c r="C68" s="8"/>
      <c r="D68" s="8"/>
      <c r="E68" s="8"/>
      <c r="F68" s="8"/>
      <c r="G68" s="8"/>
    </row>
    <row r="69" spans="1:7" ht="12.75">
      <c r="A69" s="8"/>
      <c r="B69" s="8"/>
      <c r="C69" s="8"/>
      <c r="D69" s="8"/>
      <c r="E69" s="8"/>
      <c r="F69" s="8"/>
      <c r="G69" s="8"/>
    </row>
    <row r="70" spans="1:7" ht="12.75">
      <c r="A70" s="8"/>
      <c r="B70" s="8"/>
      <c r="C70" s="8"/>
      <c r="D70" s="8"/>
      <c r="E70" s="8"/>
      <c r="F70" s="8"/>
      <c r="G70" s="8"/>
    </row>
    <row r="71" spans="1:7" ht="12.75">
      <c r="A71" s="8"/>
      <c r="B71" s="8"/>
      <c r="C71" s="8"/>
      <c r="D71" s="8"/>
      <c r="E71" s="8"/>
      <c r="F71" s="8"/>
      <c r="G71" s="8"/>
    </row>
    <row r="72" spans="1:7" ht="12.75">
      <c r="A72" s="8"/>
      <c r="B72" s="8"/>
      <c r="C72" s="8"/>
      <c r="D72" s="8"/>
      <c r="E72" s="8"/>
      <c r="F72" s="8"/>
      <c r="G72" s="8"/>
    </row>
    <row r="73" spans="1:7" ht="12.75">
      <c r="A73" s="8"/>
      <c r="B73" s="8"/>
      <c r="C73" s="8"/>
      <c r="D73" s="8"/>
      <c r="E73" s="8"/>
      <c r="F73" s="8"/>
      <c r="G73" s="8"/>
    </row>
    <row r="74" spans="1:7" ht="12.75">
      <c r="A74" s="8"/>
      <c r="B74" s="8"/>
      <c r="C74" s="8"/>
      <c r="D74" s="8"/>
      <c r="E74" s="8"/>
      <c r="F74" s="8"/>
      <c r="G74" s="8"/>
    </row>
    <row r="75" spans="1:7" ht="12.75">
      <c r="A75" s="8"/>
      <c r="B75" s="8"/>
      <c r="C75" s="8"/>
      <c r="D75" s="8"/>
      <c r="E75" s="8"/>
      <c r="F75" s="8"/>
      <c r="G75" s="8"/>
    </row>
    <row r="76" spans="1:7" ht="12.75">
      <c r="A76" s="8"/>
      <c r="B76" s="8"/>
      <c r="C76" s="8"/>
      <c r="D76" s="8"/>
      <c r="E76" s="8"/>
      <c r="F76" s="8"/>
      <c r="G76" s="8"/>
    </row>
    <row r="77" spans="1:7" ht="12.75">
      <c r="A77" s="8"/>
      <c r="B77" s="8"/>
      <c r="C77" s="8"/>
      <c r="D77" s="8"/>
      <c r="E77" s="8"/>
      <c r="F77" s="8"/>
      <c r="G77" s="8"/>
    </row>
    <row r="78" spans="1:7" ht="12.75">
      <c r="A78" s="8"/>
      <c r="B78" s="8"/>
      <c r="C78" s="8"/>
      <c r="D78" s="8"/>
      <c r="E78" s="8"/>
      <c r="F78" s="8"/>
      <c r="G78" s="8"/>
    </row>
    <row r="79" spans="1:7" ht="12.75">
      <c r="A79" s="8"/>
      <c r="B79" s="8"/>
      <c r="C79" s="8"/>
      <c r="D79" s="8"/>
      <c r="E79" s="8"/>
      <c r="F79" s="8"/>
      <c r="G79" s="8"/>
    </row>
  </sheetData>
  <sheetProtection/>
  <mergeCells count="44">
    <mergeCell ref="A1:G1"/>
    <mergeCell ref="A2:G2"/>
    <mergeCell ref="A3:B3"/>
    <mergeCell ref="D3:G3"/>
    <mergeCell ref="A4:G4"/>
    <mergeCell ref="A5:E5"/>
    <mergeCell ref="F5:G5"/>
    <mergeCell ref="A8:E8"/>
    <mergeCell ref="A9:D9"/>
    <mergeCell ref="A10:D10"/>
    <mergeCell ref="F10:G10"/>
    <mergeCell ref="A11:D11"/>
    <mergeCell ref="A12:E12"/>
    <mergeCell ref="A13:D13"/>
    <mergeCell ref="A14:D14"/>
    <mergeCell ref="A15:D15"/>
    <mergeCell ref="A16:D16"/>
    <mergeCell ref="A17:E17"/>
    <mergeCell ref="A18:D18"/>
    <mergeCell ref="A19:E19"/>
    <mergeCell ref="A20:A22"/>
    <mergeCell ref="B20:E22"/>
    <mergeCell ref="F20:G20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F32:G32"/>
    <mergeCell ref="A33:D33"/>
    <mergeCell ref="A34:E34"/>
    <mergeCell ref="A35:D35"/>
    <mergeCell ref="A41:D41"/>
    <mergeCell ref="A36:D36"/>
    <mergeCell ref="A37:D37"/>
    <mergeCell ref="A38:E38"/>
    <mergeCell ref="A39:D39"/>
    <mergeCell ref="F39:G39"/>
    <mergeCell ref="A40:D40"/>
  </mergeCells>
  <printOptions/>
  <pageMargins left="0.787401575" right="0.787401575" top="0.984251969" bottom="0.984251969" header="0.492125985" footer="0.49212598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selection activeCell="I7" sqref="I7"/>
    </sheetView>
  </sheetViews>
  <sheetFormatPr defaultColWidth="9.140625" defaultRowHeight="12.75"/>
  <cols>
    <col min="5" max="5" width="10.7109375" style="0" customWidth="1"/>
    <col min="6" max="6" width="33.7109375" style="0" customWidth="1"/>
    <col min="7" max="7" width="14.421875" style="0" customWidth="1"/>
  </cols>
  <sheetData>
    <row r="1" spans="1:7" ht="15" customHeight="1">
      <c r="A1" s="36" t="s">
        <v>10</v>
      </c>
      <c r="B1" s="37"/>
      <c r="C1" s="37"/>
      <c r="D1" s="37"/>
      <c r="E1" s="37"/>
      <c r="F1" s="37"/>
      <c r="G1" s="38"/>
    </row>
    <row r="2" spans="1:7" ht="12.75">
      <c r="A2" s="44"/>
      <c r="B2" s="45"/>
      <c r="C2" s="45"/>
      <c r="D2" s="45"/>
      <c r="E2" s="45"/>
      <c r="F2" s="45"/>
      <c r="G2" s="46"/>
    </row>
    <row r="3" spans="1:7" ht="15" customHeight="1">
      <c r="A3" s="48" t="s">
        <v>7</v>
      </c>
      <c r="B3" s="48"/>
      <c r="C3" s="10">
        <v>13</v>
      </c>
      <c r="D3" s="47" t="s">
        <v>95</v>
      </c>
      <c r="E3" s="47"/>
      <c r="F3" s="47"/>
      <c r="G3" s="47"/>
    </row>
    <row r="4" spans="1:7" ht="12.75">
      <c r="A4" s="44"/>
      <c r="B4" s="45"/>
      <c r="C4" s="45"/>
      <c r="D4" s="45"/>
      <c r="E4" s="45"/>
      <c r="F4" s="45"/>
      <c r="G4" s="46"/>
    </row>
    <row r="5" spans="1:7" ht="15" customHeight="1">
      <c r="A5" s="39" t="s">
        <v>0</v>
      </c>
      <c r="B5" s="49"/>
      <c r="C5" s="49"/>
      <c r="D5" s="49"/>
      <c r="E5" s="40"/>
      <c r="F5" s="39" t="s">
        <v>8</v>
      </c>
      <c r="G5" s="40"/>
    </row>
    <row r="6" spans="1:7" ht="12.75">
      <c r="A6" s="1" t="s">
        <v>1</v>
      </c>
      <c r="B6" s="2" t="s">
        <v>3</v>
      </c>
      <c r="C6" s="2" t="s">
        <v>4</v>
      </c>
      <c r="D6" s="2" t="s">
        <v>5</v>
      </c>
      <c r="E6" s="2" t="s">
        <v>6</v>
      </c>
      <c r="F6" s="1" t="s">
        <v>23</v>
      </c>
      <c r="G6" s="16">
        <f>((E10*E35)/E28*E24)+(E9*E35)/E27*E24</f>
        <v>533.0285714285715</v>
      </c>
    </row>
    <row r="7" spans="1:7" ht="12.75">
      <c r="A7" s="1" t="s">
        <v>2</v>
      </c>
      <c r="B7" s="11">
        <v>24</v>
      </c>
      <c r="C7" s="11">
        <v>0</v>
      </c>
      <c r="D7" s="11">
        <v>0</v>
      </c>
      <c r="E7" s="3">
        <f>SUM(B7:D7)</f>
        <v>24</v>
      </c>
      <c r="F7" s="1" t="s">
        <v>43</v>
      </c>
      <c r="G7" s="16">
        <f>(((E10*E35)/E28*E24)*E30)+((E9*E35)/E27*E24)*E29</f>
        <v>53.30285714285715</v>
      </c>
    </row>
    <row r="8" spans="1:7" ht="15" customHeight="1">
      <c r="A8" s="39" t="s">
        <v>9</v>
      </c>
      <c r="B8" s="49"/>
      <c r="C8" s="49"/>
      <c r="D8" s="49"/>
      <c r="E8" s="40"/>
      <c r="F8" s="1" t="s">
        <v>44</v>
      </c>
      <c r="G8" s="17">
        <f>E7*E18</f>
        <v>0</v>
      </c>
    </row>
    <row r="9" spans="1:7" ht="12.75">
      <c r="A9" s="41" t="s">
        <v>11</v>
      </c>
      <c r="B9" s="42"/>
      <c r="C9" s="42"/>
      <c r="D9" s="43"/>
      <c r="E9" s="12">
        <v>40</v>
      </c>
      <c r="F9" s="1" t="s">
        <v>6</v>
      </c>
      <c r="G9" s="16">
        <f>SUM(G6:G8)</f>
        <v>586.3314285714287</v>
      </c>
    </row>
    <row r="10" spans="1:7" ht="12.75">
      <c r="A10" s="41" t="s">
        <v>12</v>
      </c>
      <c r="B10" s="42"/>
      <c r="C10" s="42"/>
      <c r="D10" s="43"/>
      <c r="E10" s="12">
        <v>0</v>
      </c>
      <c r="F10" s="39" t="s">
        <v>45</v>
      </c>
      <c r="G10" s="40"/>
    </row>
    <row r="11" spans="1:7" ht="12.75">
      <c r="A11" s="41" t="s">
        <v>13</v>
      </c>
      <c r="B11" s="42"/>
      <c r="C11" s="42"/>
      <c r="D11" s="43"/>
      <c r="E11" s="4">
        <f>SUM(E9:E10)</f>
        <v>40</v>
      </c>
      <c r="F11" s="1" t="s">
        <v>50</v>
      </c>
      <c r="G11" s="13">
        <v>1</v>
      </c>
    </row>
    <row r="12" spans="1:7" ht="12.75">
      <c r="A12" s="39" t="s">
        <v>14</v>
      </c>
      <c r="B12" s="49"/>
      <c r="C12" s="49"/>
      <c r="D12" s="49"/>
      <c r="E12" s="40"/>
      <c r="F12" s="1" t="s">
        <v>53</v>
      </c>
      <c r="G12" s="15">
        <v>1100</v>
      </c>
    </row>
    <row r="13" spans="1:7" ht="12.75">
      <c r="A13" s="41" t="s">
        <v>15</v>
      </c>
      <c r="B13" s="42"/>
      <c r="C13" s="42"/>
      <c r="D13" s="43"/>
      <c r="E13" s="12">
        <v>7</v>
      </c>
      <c r="F13" s="1" t="s">
        <v>46</v>
      </c>
      <c r="G13" s="17">
        <f>G12/12*G11</f>
        <v>91.66666666666667</v>
      </c>
    </row>
    <row r="14" spans="1:7" ht="12.75">
      <c r="A14" s="41" t="s">
        <v>17</v>
      </c>
      <c r="B14" s="42"/>
      <c r="C14" s="42"/>
      <c r="D14" s="43"/>
      <c r="E14" s="12">
        <v>8</v>
      </c>
      <c r="F14" s="1" t="s">
        <v>47</v>
      </c>
      <c r="G14" s="17">
        <f>G12/3/12*G11</f>
        <v>30.555555555555557</v>
      </c>
    </row>
    <row r="15" spans="1:7" ht="12.75">
      <c r="A15" s="41" t="s">
        <v>16</v>
      </c>
      <c r="B15" s="42"/>
      <c r="C15" s="42"/>
      <c r="D15" s="43"/>
      <c r="E15" s="5">
        <f>SUM(E13:E14)</f>
        <v>15</v>
      </c>
      <c r="F15" s="1" t="s">
        <v>51</v>
      </c>
      <c r="G15" s="17">
        <f>SUM(G12:G14)*8/100*G11</f>
        <v>97.77777777777779</v>
      </c>
    </row>
    <row r="16" spans="1:7" ht="12.75">
      <c r="A16" s="41" t="s">
        <v>18</v>
      </c>
      <c r="B16" s="42"/>
      <c r="C16" s="42"/>
      <c r="D16" s="43"/>
      <c r="E16" s="12">
        <v>1</v>
      </c>
      <c r="F16" s="1" t="s">
        <v>48</v>
      </c>
      <c r="G16" s="17">
        <v>0</v>
      </c>
    </row>
    <row r="17" spans="1:7" ht="12.75">
      <c r="A17" s="39" t="s">
        <v>19</v>
      </c>
      <c r="B17" s="49"/>
      <c r="C17" s="49"/>
      <c r="D17" s="49"/>
      <c r="E17" s="40"/>
      <c r="F17" s="1" t="s">
        <v>49</v>
      </c>
      <c r="G17" s="17">
        <v>0</v>
      </c>
    </row>
    <row r="18" spans="1:7" ht="12.75">
      <c r="A18" s="41" t="s">
        <v>20</v>
      </c>
      <c r="B18" s="42"/>
      <c r="C18" s="42"/>
      <c r="D18" s="43"/>
      <c r="E18" s="12">
        <v>0</v>
      </c>
      <c r="F18" s="1" t="s">
        <v>52</v>
      </c>
      <c r="G18" s="17"/>
    </row>
    <row r="19" spans="1:7" ht="12.75">
      <c r="A19" s="39" t="s">
        <v>21</v>
      </c>
      <c r="B19" s="49"/>
      <c r="C19" s="49"/>
      <c r="D19" s="49"/>
      <c r="E19" s="40"/>
      <c r="F19" s="1" t="s">
        <v>54</v>
      </c>
      <c r="G19" s="16">
        <f>((G12*G11)+G13+G14+G15+G16+G17+G18)/E37*12</f>
        <v>1584.0000000000005</v>
      </c>
    </row>
    <row r="20" spans="1:7" ht="12.75">
      <c r="A20" s="59" t="s">
        <v>22</v>
      </c>
      <c r="B20" s="50" t="s">
        <v>77</v>
      </c>
      <c r="C20" s="51"/>
      <c r="D20" s="51"/>
      <c r="E20" s="52"/>
      <c r="F20" s="39" t="s">
        <v>55</v>
      </c>
      <c r="G20" s="40"/>
    </row>
    <row r="21" spans="1:7" ht="12.75">
      <c r="A21" s="60"/>
      <c r="B21" s="53"/>
      <c r="C21" s="54"/>
      <c r="D21" s="54"/>
      <c r="E21" s="55"/>
      <c r="F21" s="1" t="s">
        <v>32</v>
      </c>
      <c r="G21" s="17">
        <f>E31</f>
        <v>445.14</v>
      </c>
    </row>
    <row r="22" spans="1:7" ht="12.75">
      <c r="A22" s="61"/>
      <c r="B22" s="56"/>
      <c r="C22" s="57"/>
      <c r="D22" s="57"/>
      <c r="E22" s="58"/>
      <c r="F22" s="1" t="s">
        <v>56</v>
      </c>
      <c r="G22" s="17">
        <f>E32</f>
        <v>255</v>
      </c>
    </row>
    <row r="23" spans="1:7" ht="12.75">
      <c r="A23" s="41" t="s">
        <v>23</v>
      </c>
      <c r="B23" s="42"/>
      <c r="C23" s="42"/>
      <c r="D23" s="43"/>
      <c r="E23" s="10" t="s">
        <v>24</v>
      </c>
      <c r="F23" s="1" t="s">
        <v>34</v>
      </c>
      <c r="G23" s="17">
        <f>E33</f>
        <v>32.86</v>
      </c>
    </row>
    <row r="24" spans="1:7" ht="12.75">
      <c r="A24" s="41" t="s">
        <v>25</v>
      </c>
      <c r="B24" s="42"/>
      <c r="C24" s="42"/>
      <c r="D24" s="43"/>
      <c r="E24" s="15">
        <v>2.12</v>
      </c>
      <c r="F24" s="1" t="s">
        <v>57</v>
      </c>
      <c r="G24" s="15">
        <v>1500</v>
      </c>
    </row>
    <row r="25" spans="1:7" ht="12.75">
      <c r="A25" s="41" t="s">
        <v>26</v>
      </c>
      <c r="B25" s="42"/>
      <c r="C25" s="42"/>
      <c r="D25" s="43"/>
      <c r="E25" s="15">
        <v>60000</v>
      </c>
      <c r="F25" s="1" t="s">
        <v>58</v>
      </c>
      <c r="G25" s="17">
        <v>0</v>
      </c>
    </row>
    <row r="26" spans="1:7" ht="12.75">
      <c r="A26" s="41" t="s">
        <v>27</v>
      </c>
      <c r="B26" s="42"/>
      <c r="C26" s="42"/>
      <c r="D26" s="43"/>
      <c r="E26" s="15">
        <v>58000</v>
      </c>
      <c r="F26" s="1" t="s">
        <v>59</v>
      </c>
      <c r="G26" s="17">
        <f>E25-E26</f>
        <v>2000</v>
      </c>
    </row>
    <row r="27" spans="1:7" ht="12.75">
      <c r="A27" s="41" t="s">
        <v>28</v>
      </c>
      <c r="B27" s="42"/>
      <c r="C27" s="42"/>
      <c r="D27" s="43"/>
      <c r="E27" s="15">
        <v>3.5</v>
      </c>
      <c r="F27" s="1" t="s">
        <v>60</v>
      </c>
      <c r="G27" s="15">
        <v>1500</v>
      </c>
    </row>
    <row r="28" spans="1:7" ht="12.75">
      <c r="A28" s="41" t="s">
        <v>29</v>
      </c>
      <c r="B28" s="42"/>
      <c r="C28" s="42"/>
      <c r="D28" s="43"/>
      <c r="E28" s="15">
        <v>2.7</v>
      </c>
      <c r="F28" s="1" t="s">
        <v>61</v>
      </c>
      <c r="G28" s="15">
        <v>0</v>
      </c>
    </row>
    <row r="29" spans="1:7" ht="12.75">
      <c r="A29" s="41" t="s">
        <v>30</v>
      </c>
      <c r="B29" s="42"/>
      <c r="C29" s="42"/>
      <c r="D29" s="43"/>
      <c r="E29" s="16">
        <v>0.1</v>
      </c>
      <c r="F29" s="1" t="s">
        <v>62</v>
      </c>
      <c r="G29" s="17">
        <f>SUM(G21:G28)</f>
        <v>5733</v>
      </c>
    </row>
    <row r="30" spans="1:7" ht="12.75">
      <c r="A30" s="41" t="s">
        <v>31</v>
      </c>
      <c r="B30" s="42"/>
      <c r="C30" s="42"/>
      <c r="D30" s="43"/>
      <c r="E30" s="16">
        <v>0.4</v>
      </c>
      <c r="F30" s="1" t="s">
        <v>63</v>
      </c>
      <c r="G30" s="17">
        <v>1</v>
      </c>
    </row>
    <row r="31" spans="1:7" ht="12.75">
      <c r="A31" s="41" t="s">
        <v>32</v>
      </c>
      <c r="B31" s="42"/>
      <c r="C31" s="42"/>
      <c r="D31" s="43"/>
      <c r="E31" s="15">
        <v>445.14</v>
      </c>
      <c r="F31" s="1" t="s">
        <v>64</v>
      </c>
      <c r="G31" s="17">
        <f>G29/10</f>
        <v>573.3</v>
      </c>
    </row>
    <row r="32" spans="1:7" ht="12.75">
      <c r="A32" s="41" t="s">
        <v>33</v>
      </c>
      <c r="B32" s="42"/>
      <c r="C32" s="42"/>
      <c r="D32" s="43"/>
      <c r="E32" s="15">
        <v>255</v>
      </c>
      <c r="F32" s="39" t="s">
        <v>65</v>
      </c>
      <c r="G32" s="40"/>
    </row>
    <row r="33" spans="1:7" ht="12.75">
      <c r="A33" s="41" t="s">
        <v>34</v>
      </c>
      <c r="B33" s="42"/>
      <c r="C33" s="42"/>
      <c r="D33" s="43"/>
      <c r="E33" s="15">
        <v>32.86</v>
      </c>
      <c r="F33" s="1" t="s">
        <v>66</v>
      </c>
      <c r="G33" s="14">
        <v>0.25</v>
      </c>
    </row>
    <row r="34" spans="1:7" ht="12.75">
      <c r="A34" s="39" t="s">
        <v>35</v>
      </c>
      <c r="B34" s="49"/>
      <c r="C34" s="49"/>
      <c r="D34" s="49"/>
      <c r="E34" s="40"/>
      <c r="F34" s="1" t="s">
        <v>67</v>
      </c>
      <c r="G34" s="17">
        <f>E25*G33</f>
        <v>15000</v>
      </c>
    </row>
    <row r="35" spans="1:7" ht="12.75">
      <c r="A35" s="41" t="s">
        <v>36</v>
      </c>
      <c r="B35" s="42"/>
      <c r="C35" s="42"/>
      <c r="D35" s="43"/>
      <c r="E35" s="13">
        <v>22</v>
      </c>
      <c r="F35" s="1" t="s">
        <v>68</v>
      </c>
      <c r="G35" s="17">
        <f>G34/E37</f>
        <v>1500</v>
      </c>
    </row>
    <row r="36" spans="1:7" ht="12.75">
      <c r="A36" s="41" t="s">
        <v>37</v>
      </c>
      <c r="B36" s="42"/>
      <c r="C36" s="42"/>
      <c r="D36" s="43"/>
      <c r="E36" s="13">
        <v>180</v>
      </c>
      <c r="F36" s="1" t="s">
        <v>69</v>
      </c>
      <c r="G36" s="17">
        <f>((G9+G19+G31+G35)/(100-E41)*100)</f>
        <v>4514.501519756839</v>
      </c>
    </row>
    <row r="37" spans="1:7" ht="12.75">
      <c r="A37" s="41" t="s">
        <v>38</v>
      </c>
      <c r="B37" s="42"/>
      <c r="C37" s="42"/>
      <c r="D37" s="43"/>
      <c r="E37" s="13">
        <v>10</v>
      </c>
      <c r="F37" s="1" t="s">
        <v>78</v>
      </c>
      <c r="G37" s="17">
        <f>G36*E41/100</f>
        <v>270.87009118541033</v>
      </c>
    </row>
    <row r="38" spans="1:7" ht="12.75">
      <c r="A38" s="39" t="s">
        <v>39</v>
      </c>
      <c r="B38" s="49"/>
      <c r="C38" s="49"/>
      <c r="D38" s="49"/>
      <c r="E38" s="40"/>
      <c r="F38" s="1" t="s">
        <v>70</v>
      </c>
      <c r="G38" s="17">
        <f>G36/(E11*E35)</f>
        <v>5.130115363360044</v>
      </c>
    </row>
    <row r="39" spans="1:7" ht="12.75">
      <c r="A39" s="41" t="s">
        <v>40</v>
      </c>
      <c r="B39" s="42"/>
      <c r="C39" s="42"/>
      <c r="D39" s="43"/>
      <c r="E39" s="13">
        <v>6</v>
      </c>
      <c r="F39" s="39" t="s">
        <v>71</v>
      </c>
      <c r="G39" s="40"/>
    </row>
    <row r="40" spans="1:7" ht="12.75">
      <c r="A40" s="41" t="s">
        <v>41</v>
      </c>
      <c r="B40" s="42"/>
      <c r="C40" s="42"/>
      <c r="D40" s="43"/>
      <c r="E40" s="13">
        <v>0</v>
      </c>
      <c r="F40" s="1" t="s">
        <v>23</v>
      </c>
      <c r="G40" s="7">
        <f>G6/G36</f>
        <v>0.1180703050150444</v>
      </c>
    </row>
    <row r="41" spans="1:7" ht="12.75">
      <c r="A41" s="62" t="s">
        <v>42</v>
      </c>
      <c r="B41" s="62"/>
      <c r="C41" s="62"/>
      <c r="D41" s="62"/>
      <c r="E41" s="6">
        <f>SUM(E39:E40)</f>
        <v>6</v>
      </c>
      <c r="F41" s="1" t="s">
        <v>43</v>
      </c>
      <c r="G41" s="7">
        <f>G7/G36</f>
        <v>0.01180703050150444</v>
      </c>
    </row>
    <row r="42" spans="1:7" ht="12.75">
      <c r="A42" s="8"/>
      <c r="B42" s="8"/>
      <c r="C42" s="8"/>
      <c r="D42" s="8"/>
      <c r="E42" s="8"/>
      <c r="F42" s="1" t="s">
        <v>72</v>
      </c>
      <c r="G42" s="7">
        <f>G37/G36</f>
        <v>0.06</v>
      </c>
    </row>
    <row r="43" spans="1:7" ht="12.75">
      <c r="A43" s="8"/>
      <c r="B43" s="8"/>
      <c r="C43" s="8"/>
      <c r="D43" s="8"/>
      <c r="E43" s="8"/>
      <c r="F43" s="1" t="s">
        <v>73</v>
      </c>
      <c r="G43" s="7">
        <f>G19/G36</f>
        <v>0.3508693026390471</v>
      </c>
    </row>
    <row r="44" spans="1:7" ht="12.75">
      <c r="A44" s="8"/>
      <c r="B44" s="8"/>
      <c r="C44" s="8"/>
      <c r="D44" s="8"/>
      <c r="E44" s="8"/>
      <c r="F44" s="1" t="s">
        <v>74</v>
      </c>
      <c r="G44" s="7">
        <f>G35/G36</f>
        <v>0.3322625971960672</v>
      </c>
    </row>
    <row r="45" spans="1:7" ht="12.75">
      <c r="A45" s="8"/>
      <c r="B45" s="8"/>
      <c r="C45" s="8"/>
      <c r="D45" s="8"/>
      <c r="E45" s="8"/>
      <c r="F45" s="1" t="s">
        <v>75</v>
      </c>
      <c r="G45" s="7">
        <f>G31/G36</f>
        <v>0.1269907646483369</v>
      </c>
    </row>
    <row r="46" spans="1:7" ht="12.75">
      <c r="A46" s="8"/>
      <c r="B46" s="8"/>
      <c r="C46" s="8"/>
      <c r="D46" s="8"/>
      <c r="E46" s="8"/>
      <c r="F46" s="1" t="s">
        <v>6</v>
      </c>
      <c r="G46" s="7">
        <f>SUM(G40:G45)</f>
        <v>1</v>
      </c>
    </row>
    <row r="47" spans="1:7" ht="12.75">
      <c r="A47" s="8"/>
      <c r="B47" s="8"/>
      <c r="C47" s="8"/>
      <c r="D47" s="8"/>
      <c r="E47" s="8"/>
      <c r="F47" s="8"/>
      <c r="G47" s="9"/>
    </row>
    <row r="48" spans="1:7" ht="12.75">
      <c r="A48" s="8"/>
      <c r="B48" s="8"/>
      <c r="C48" s="8"/>
      <c r="D48" s="8"/>
      <c r="E48" s="8"/>
      <c r="F48" s="8"/>
      <c r="G48" s="9"/>
    </row>
    <row r="49" spans="1:7" ht="12.75">
      <c r="A49" s="8"/>
      <c r="B49" s="8"/>
      <c r="C49" s="8"/>
      <c r="D49" s="8"/>
      <c r="E49" s="8"/>
      <c r="F49" s="8"/>
      <c r="G49" s="9"/>
    </row>
    <row r="50" spans="1:7" ht="12.75">
      <c r="A50" s="8"/>
      <c r="B50" s="8"/>
      <c r="C50" s="8"/>
      <c r="D50" s="8"/>
      <c r="E50" s="8"/>
      <c r="F50" s="8"/>
      <c r="G50" s="9"/>
    </row>
    <row r="51" spans="1:7" ht="12.75">
      <c r="A51" s="8"/>
      <c r="B51" s="8"/>
      <c r="C51" s="8"/>
      <c r="D51" s="8"/>
      <c r="E51" s="8"/>
      <c r="F51" s="8"/>
      <c r="G51" s="8"/>
    </row>
    <row r="52" spans="1:7" ht="12.75">
      <c r="A52" s="8"/>
      <c r="B52" s="8"/>
      <c r="C52" s="8"/>
      <c r="D52" s="8"/>
      <c r="E52" s="8"/>
      <c r="F52" s="8"/>
      <c r="G52" s="8"/>
    </row>
    <row r="53" spans="1:7" ht="12.75">
      <c r="A53" s="8"/>
      <c r="B53" s="8"/>
      <c r="C53" s="8"/>
      <c r="D53" s="8"/>
      <c r="E53" s="8"/>
      <c r="F53" s="8"/>
      <c r="G53" s="8"/>
    </row>
    <row r="54" spans="1:7" ht="12.75">
      <c r="A54" s="8"/>
      <c r="B54" s="8"/>
      <c r="C54" s="8"/>
      <c r="D54" s="8"/>
      <c r="E54" s="8"/>
      <c r="F54" s="8"/>
      <c r="G54" s="8"/>
    </row>
    <row r="55" spans="1:7" ht="12.75">
      <c r="A55" s="8"/>
      <c r="B55" s="8"/>
      <c r="C55" s="8"/>
      <c r="D55" s="8"/>
      <c r="E55" s="8"/>
      <c r="F55" s="8"/>
      <c r="G55" s="8"/>
    </row>
    <row r="56" spans="1:7" ht="12.75">
      <c r="A56" s="8"/>
      <c r="B56" s="8"/>
      <c r="C56" s="8"/>
      <c r="D56" s="8"/>
      <c r="E56" s="8"/>
      <c r="F56" s="8"/>
      <c r="G56" s="8"/>
    </row>
    <row r="57" spans="1:7" ht="12.75">
      <c r="A57" s="8"/>
      <c r="B57" s="8"/>
      <c r="C57" s="8"/>
      <c r="D57" s="8"/>
      <c r="E57" s="8"/>
      <c r="F57" s="8"/>
      <c r="G57" s="8"/>
    </row>
    <row r="58" spans="1:7" ht="12.75">
      <c r="A58" s="8"/>
      <c r="B58" s="8"/>
      <c r="C58" s="8"/>
      <c r="D58" s="8"/>
      <c r="E58" s="8"/>
      <c r="F58" s="8"/>
      <c r="G58" s="8"/>
    </row>
    <row r="59" spans="1:7" ht="12.75">
      <c r="A59" s="8"/>
      <c r="B59" s="8"/>
      <c r="C59" s="8"/>
      <c r="D59" s="8"/>
      <c r="E59" s="8"/>
      <c r="F59" s="8"/>
      <c r="G59" s="8"/>
    </row>
    <row r="60" spans="1:7" ht="12.75">
      <c r="A60" s="8"/>
      <c r="B60" s="8"/>
      <c r="C60" s="8"/>
      <c r="D60" s="8"/>
      <c r="E60" s="8"/>
      <c r="F60" s="8"/>
      <c r="G60" s="8"/>
    </row>
    <row r="61" spans="1:7" ht="12.75">
      <c r="A61" s="8"/>
      <c r="B61" s="8"/>
      <c r="C61" s="8"/>
      <c r="D61" s="8"/>
      <c r="E61" s="8"/>
      <c r="F61" s="8"/>
      <c r="G61" s="8"/>
    </row>
    <row r="62" spans="1:7" ht="12.75">
      <c r="A62" s="8"/>
      <c r="B62" s="8"/>
      <c r="C62" s="8"/>
      <c r="D62" s="8"/>
      <c r="E62" s="8"/>
      <c r="F62" s="8"/>
      <c r="G62" s="8"/>
    </row>
    <row r="63" spans="1:7" ht="12.75">
      <c r="A63" s="8"/>
      <c r="B63" s="8"/>
      <c r="C63" s="8"/>
      <c r="D63" s="8"/>
      <c r="E63" s="8"/>
      <c r="F63" s="8"/>
      <c r="G63" s="8"/>
    </row>
    <row r="64" spans="1:7" ht="12.75">
      <c r="A64" s="8"/>
      <c r="B64" s="8"/>
      <c r="C64" s="8"/>
      <c r="D64" s="8"/>
      <c r="E64" s="8"/>
      <c r="F64" s="8"/>
      <c r="G64" s="8"/>
    </row>
    <row r="65" spans="1:7" ht="12.75">
      <c r="A65" s="8"/>
      <c r="B65" s="8"/>
      <c r="C65" s="8"/>
      <c r="D65" s="8"/>
      <c r="E65" s="8"/>
      <c r="F65" s="8"/>
      <c r="G65" s="8"/>
    </row>
    <row r="66" spans="1:7" ht="12.75">
      <c r="A66" s="8"/>
      <c r="B66" s="8"/>
      <c r="C66" s="8"/>
      <c r="D66" s="8"/>
      <c r="E66" s="8"/>
      <c r="F66" s="8"/>
      <c r="G66" s="8"/>
    </row>
    <row r="67" spans="1:7" ht="12.75">
      <c r="A67" s="8"/>
      <c r="B67" s="8"/>
      <c r="C67" s="8"/>
      <c r="D67" s="8"/>
      <c r="E67" s="8"/>
      <c r="F67" s="8"/>
      <c r="G67" s="8"/>
    </row>
    <row r="68" spans="1:7" ht="12.75">
      <c r="A68" s="8"/>
      <c r="B68" s="8"/>
      <c r="C68" s="8"/>
      <c r="D68" s="8"/>
      <c r="E68" s="8"/>
      <c r="F68" s="8"/>
      <c r="G68" s="8"/>
    </row>
    <row r="69" spans="1:7" ht="12.75">
      <c r="A69" s="8"/>
      <c r="B69" s="8"/>
      <c r="C69" s="8"/>
      <c r="D69" s="8"/>
      <c r="E69" s="8"/>
      <c r="F69" s="8"/>
      <c r="G69" s="8"/>
    </row>
    <row r="70" spans="1:7" ht="12.75">
      <c r="A70" s="8"/>
      <c r="B70" s="8"/>
      <c r="C70" s="8"/>
      <c r="D70" s="8"/>
      <c r="E70" s="8"/>
      <c r="F70" s="8"/>
      <c r="G70" s="8"/>
    </row>
    <row r="71" spans="1:7" ht="12.75">
      <c r="A71" s="8"/>
      <c r="B71" s="8"/>
      <c r="C71" s="8"/>
      <c r="D71" s="8"/>
      <c r="E71" s="8"/>
      <c r="F71" s="8"/>
      <c r="G71" s="8"/>
    </row>
    <row r="72" spans="1:7" ht="12.75">
      <c r="A72" s="8"/>
      <c r="B72" s="8"/>
      <c r="C72" s="8"/>
      <c r="D72" s="8"/>
      <c r="E72" s="8"/>
      <c r="F72" s="8"/>
      <c r="G72" s="8"/>
    </row>
    <row r="73" spans="1:7" ht="12.75">
      <c r="A73" s="8"/>
      <c r="B73" s="8"/>
      <c r="C73" s="8"/>
      <c r="D73" s="8"/>
      <c r="E73" s="8"/>
      <c r="F73" s="8"/>
      <c r="G73" s="8"/>
    </row>
    <row r="74" spans="1:7" ht="12.75">
      <c r="A74" s="8"/>
      <c r="B74" s="8"/>
      <c r="C74" s="8"/>
      <c r="D74" s="8"/>
      <c r="E74" s="8"/>
      <c r="F74" s="8"/>
      <c r="G74" s="8"/>
    </row>
    <row r="75" spans="1:7" ht="12.75">
      <c r="A75" s="8"/>
      <c r="B75" s="8"/>
      <c r="C75" s="8"/>
      <c r="D75" s="8"/>
      <c r="E75" s="8"/>
      <c r="F75" s="8"/>
      <c r="G75" s="8"/>
    </row>
    <row r="76" spans="1:7" ht="12.75">
      <c r="A76" s="8"/>
      <c r="B76" s="8"/>
      <c r="C76" s="8"/>
      <c r="D76" s="8"/>
      <c r="E76" s="8"/>
      <c r="F76" s="8"/>
      <c r="G76" s="8"/>
    </row>
    <row r="77" spans="1:7" ht="12.75">
      <c r="A77" s="8"/>
      <c r="B77" s="8"/>
      <c r="C77" s="8"/>
      <c r="D77" s="8"/>
      <c r="E77" s="8"/>
      <c r="F77" s="8"/>
      <c r="G77" s="8"/>
    </row>
    <row r="78" spans="1:7" ht="12.75">
      <c r="A78" s="8"/>
      <c r="B78" s="8"/>
      <c r="C78" s="8"/>
      <c r="D78" s="8"/>
      <c r="E78" s="8"/>
      <c r="F78" s="8"/>
      <c r="G78" s="8"/>
    </row>
    <row r="79" spans="1:7" ht="12.75">
      <c r="A79" s="8"/>
      <c r="B79" s="8"/>
      <c r="C79" s="8"/>
      <c r="D79" s="8"/>
      <c r="E79" s="8"/>
      <c r="F79" s="8"/>
      <c r="G79" s="8"/>
    </row>
  </sheetData>
  <sheetProtection/>
  <mergeCells count="44">
    <mergeCell ref="A39:D39"/>
    <mergeCell ref="F39:G39"/>
    <mergeCell ref="A40:D40"/>
    <mergeCell ref="A41:D41"/>
    <mergeCell ref="A35:D35"/>
    <mergeCell ref="A36:D36"/>
    <mergeCell ref="A37:D37"/>
    <mergeCell ref="A38:E38"/>
    <mergeCell ref="A32:D32"/>
    <mergeCell ref="F32:G32"/>
    <mergeCell ref="A33:D33"/>
    <mergeCell ref="A34:E34"/>
    <mergeCell ref="A28:D28"/>
    <mergeCell ref="A29:D29"/>
    <mergeCell ref="A30:D30"/>
    <mergeCell ref="A31:D31"/>
    <mergeCell ref="A24:D24"/>
    <mergeCell ref="A25:D25"/>
    <mergeCell ref="A26:D26"/>
    <mergeCell ref="A27:D27"/>
    <mergeCell ref="A20:A22"/>
    <mergeCell ref="B20:E22"/>
    <mergeCell ref="F20:G20"/>
    <mergeCell ref="A23:D23"/>
    <mergeCell ref="A16:D16"/>
    <mergeCell ref="A17:E17"/>
    <mergeCell ref="A18:D18"/>
    <mergeCell ref="A19:E19"/>
    <mergeCell ref="A12:E12"/>
    <mergeCell ref="A13:D13"/>
    <mergeCell ref="A14:D14"/>
    <mergeCell ref="A15:D15"/>
    <mergeCell ref="A9:D9"/>
    <mergeCell ref="A10:D10"/>
    <mergeCell ref="A1:G1"/>
    <mergeCell ref="A2:G2"/>
    <mergeCell ref="A3:B3"/>
    <mergeCell ref="D3:G3"/>
    <mergeCell ref="F10:G10"/>
    <mergeCell ref="A11:D11"/>
    <mergeCell ref="A4:G4"/>
    <mergeCell ref="A5:E5"/>
    <mergeCell ref="F5:G5"/>
    <mergeCell ref="A8:E8"/>
  </mergeCells>
  <printOptions/>
  <pageMargins left="0.787401575" right="0.787401575" top="0.984251969" bottom="0.984251969" header="0.492125985" footer="0.49212598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selection activeCell="I9" sqref="I9"/>
    </sheetView>
  </sheetViews>
  <sheetFormatPr defaultColWidth="9.140625" defaultRowHeight="12.75"/>
  <cols>
    <col min="5" max="5" width="10.7109375" style="0" customWidth="1"/>
    <col min="6" max="6" width="33.7109375" style="0" customWidth="1"/>
    <col min="7" max="7" width="14.421875" style="0" customWidth="1"/>
  </cols>
  <sheetData>
    <row r="1" spans="1:7" ht="15" customHeight="1">
      <c r="A1" s="36" t="s">
        <v>10</v>
      </c>
      <c r="B1" s="37"/>
      <c r="C1" s="37"/>
      <c r="D1" s="37"/>
      <c r="E1" s="37"/>
      <c r="F1" s="37"/>
      <c r="G1" s="38"/>
    </row>
    <row r="2" spans="1:7" ht="12.75">
      <c r="A2" s="44"/>
      <c r="B2" s="45"/>
      <c r="C2" s="45"/>
      <c r="D2" s="45"/>
      <c r="E2" s="45"/>
      <c r="F2" s="45"/>
      <c r="G2" s="46"/>
    </row>
    <row r="3" spans="1:7" ht="15" customHeight="1">
      <c r="A3" s="48" t="s">
        <v>7</v>
      </c>
      <c r="B3" s="48"/>
      <c r="C3" s="10">
        <v>14</v>
      </c>
      <c r="D3" s="47" t="s">
        <v>94</v>
      </c>
      <c r="E3" s="47"/>
      <c r="F3" s="47"/>
      <c r="G3" s="47"/>
    </row>
    <row r="4" spans="1:7" ht="12.75">
      <c r="A4" s="44"/>
      <c r="B4" s="45"/>
      <c r="C4" s="45"/>
      <c r="D4" s="45"/>
      <c r="E4" s="45"/>
      <c r="F4" s="45"/>
      <c r="G4" s="46"/>
    </row>
    <row r="5" spans="1:7" ht="15" customHeight="1">
      <c r="A5" s="39" t="s">
        <v>0</v>
      </c>
      <c r="B5" s="49"/>
      <c r="C5" s="49"/>
      <c r="D5" s="49"/>
      <c r="E5" s="40"/>
      <c r="F5" s="39" t="s">
        <v>8</v>
      </c>
      <c r="G5" s="40"/>
    </row>
    <row r="6" spans="1:7" ht="12.75">
      <c r="A6" s="1" t="s">
        <v>1</v>
      </c>
      <c r="B6" s="2" t="s">
        <v>3</v>
      </c>
      <c r="C6" s="2" t="s">
        <v>4</v>
      </c>
      <c r="D6" s="2" t="s">
        <v>5</v>
      </c>
      <c r="E6" s="2" t="s">
        <v>6</v>
      </c>
      <c r="F6" s="1" t="s">
        <v>23</v>
      </c>
      <c r="G6" s="16">
        <f>((E10*E35)/E28*E24)+(E9*E35)/E27*E24</f>
        <v>3404.4732275132274</v>
      </c>
    </row>
    <row r="7" spans="1:7" ht="12.75">
      <c r="A7" s="1" t="s">
        <v>2</v>
      </c>
      <c r="B7" s="11">
        <v>10</v>
      </c>
      <c r="C7" s="11">
        <v>10</v>
      </c>
      <c r="D7" s="11">
        <v>10</v>
      </c>
      <c r="E7" s="3">
        <f>SUM(B7:D7)</f>
        <v>30</v>
      </c>
      <c r="F7" s="1" t="s">
        <v>43</v>
      </c>
      <c r="G7" s="16">
        <f>(((E10*E35)/E28*E24)*E30)+((E9*E35)/E27*E24)*E29</f>
        <v>1345.798433862434</v>
      </c>
    </row>
    <row r="8" spans="1:7" ht="15" customHeight="1">
      <c r="A8" s="39" t="s">
        <v>9</v>
      </c>
      <c r="B8" s="49"/>
      <c r="C8" s="49"/>
      <c r="D8" s="49"/>
      <c r="E8" s="40"/>
      <c r="F8" s="1" t="s">
        <v>44</v>
      </c>
      <c r="G8" s="17">
        <f>E7*E18</f>
        <v>0</v>
      </c>
    </row>
    <row r="9" spans="1:7" ht="12.75">
      <c r="A9" s="41" t="s">
        <v>11</v>
      </c>
      <c r="B9" s="42"/>
      <c r="C9" s="42"/>
      <c r="D9" s="43"/>
      <c r="E9" s="12">
        <v>4</v>
      </c>
      <c r="F9" s="1" t="s">
        <v>6</v>
      </c>
      <c r="G9" s="16">
        <f>SUM(G6:G8)</f>
        <v>4750.271661375661</v>
      </c>
    </row>
    <row r="10" spans="1:7" ht="12.75">
      <c r="A10" s="41" t="s">
        <v>12</v>
      </c>
      <c r="B10" s="42"/>
      <c r="C10" s="42"/>
      <c r="D10" s="43"/>
      <c r="E10" s="12">
        <v>194</v>
      </c>
      <c r="F10" s="39" t="s">
        <v>45</v>
      </c>
      <c r="G10" s="40"/>
    </row>
    <row r="11" spans="1:7" ht="12.75">
      <c r="A11" s="41" t="s">
        <v>13</v>
      </c>
      <c r="B11" s="42"/>
      <c r="C11" s="42"/>
      <c r="D11" s="43"/>
      <c r="E11" s="4">
        <f>SUM(E9:E10)</f>
        <v>198</v>
      </c>
      <c r="F11" s="1" t="s">
        <v>50</v>
      </c>
      <c r="G11" s="13">
        <v>1</v>
      </c>
    </row>
    <row r="12" spans="1:7" ht="12.75">
      <c r="A12" s="39" t="s">
        <v>14</v>
      </c>
      <c r="B12" s="49"/>
      <c r="C12" s="49"/>
      <c r="D12" s="49"/>
      <c r="E12" s="40"/>
      <c r="F12" s="1" t="s">
        <v>53</v>
      </c>
      <c r="G12" s="15">
        <v>1100</v>
      </c>
    </row>
    <row r="13" spans="1:7" ht="12.75">
      <c r="A13" s="41" t="s">
        <v>15</v>
      </c>
      <c r="B13" s="42"/>
      <c r="C13" s="42"/>
      <c r="D13" s="43"/>
      <c r="E13" s="12">
        <v>7</v>
      </c>
      <c r="F13" s="1" t="s">
        <v>46</v>
      </c>
      <c r="G13" s="17">
        <f>G12/12*G11</f>
        <v>91.66666666666667</v>
      </c>
    </row>
    <row r="14" spans="1:7" ht="12.75">
      <c r="A14" s="41" t="s">
        <v>17</v>
      </c>
      <c r="B14" s="42"/>
      <c r="C14" s="42"/>
      <c r="D14" s="43"/>
      <c r="E14" s="12">
        <v>8</v>
      </c>
      <c r="F14" s="1" t="s">
        <v>47</v>
      </c>
      <c r="G14" s="17">
        <f>G12/3/12*G11</f>
        <v>30.555555555555557</v>
      </c>
    </row>
    <row r="15" spans="1:7" ht="12.75">
      <c r="A15" s="41" t="s">
        <v>16</v>
      </c>
      <c r="B15" s="42"/>
      <c r="C15" s="42"/>
      <c r="D15" s="43"/>
      <c r="E15" s="5">
        <f>SUM(E13:E14)</f>
        <v>15</v>
      </c>
      <c r="F15" s="1" t="s">
        <v>51</v>
      </c>
      <c r="G15" s="17">
        <f>SUM(G12:G14)*8/100*G11</f>
        <v>97.77777777777779</v>
      </c>
    </row>
    <row r="16" spans="1:7" ht="12.75">
      <c r="A16" s="41" t="s">
        <v>18</v>
      </c>
      <c r="B16" s="42"/>
      <c r="C16" s="42"/>
      <c r="D16" s="43"/>
      <c r="E16" s="12">
        <v>1</v>
      </c>
      <c r="F16" s="1" t="s">
        <v>48</v>
      </c>
      <c r="G16" s="17">
        <v>0</v>
      </c>
    </row>
    <row r="17" spans="1:7" ht="12.75">
      <c r="A17" s="39" t="s">
        <v>19</v>
      </c>
      <c r="B17" s="49"/>
      <c r="C17" s="49"/>
      <c r="D17" s="49"/>
      <c r="E17" s="40"/>
      <c r="F17" s="1" t="s">
        <v>49</v>
      </c>
      <c r="G17" s="17">
        <v>0</v>
      </c>
    </row>
    <row r="18" spans="1:7" ht="12.75">
      <c r="A18" s="41" t="s">
        <v>20</v>
      </c>
      <c r="B18" s="42"/>
      <c r="C18" s="42"/>
      <c r="D18" s="43"/>
      <c r="E18" s="12">
        <v>0</v>
      </c>
      <c r="F18" s="1" t="s">
        <v>52</v>
      </c>
      <c r="G18" s="17"/>
    </row>
    <row r="19" spans="1:7" ht="12.75">
      <c r="A19" s="39" t="s">
        <v>21</v>
      </c>
      <c r="B19" s="49"/>
      <c r="C19" s="49"/>
      <c r="D19" s="49"/>
      <c r="E19" s="40"/>
      <c r="F19" s="1" t="s">
        <v>54</v>
      </c>
      <c r="G19" s="16">
        <f>((G12*G11)+G13+G14+G15+G16+G17+G18)/E37*12</f>
        <v>1584.0000000000005</v>
      </c>
    </row>
    <row r="20" spans="1:7" ht="12.75">
      <c r="A20" s="59" t="s">
        <v>22</v>
      </c>
      <c r="B20" s="50" t="s">
        <v>77</v>
      </c>
      <c r="C20" s="51"/>
      <c r="D20" s="51"/>
      <c r="E20" s="52"/>
      <c r="F20" s="39" t="s">
        <v>55</v>
      </c>
      <c r="G20" s="40"/>
    </row>
    <row r="21" spans="1:7" ht="12.75">
      <c r="A21" s="60"/>
      <c r="B21" s="53"/>
      <c r="C21" s="54"/>
      <c r="D21" s="54"/>
      <c r="E21" s="55"/>
      <c r="F21" s="1" t="s">
        <v>32</v>
      </c>
      <c r="G21" s="17">
        <f>E31</f>
        <v>445.14</v>
      </c>
    </row>
    <row r="22" spans="1:7" ht="12.75">
      <c r="A22" s="61"/>
      <c r="B22" s="56"/>
      <c r="C22" s="57"/>
      <c r="D22" s="57"/>
      <c r="E22" s="58"/>
      <c r="F22" s="1" t="s">
        <v>56</v>
      </c>
      <c r="G22" s="17">
        <f>E32</f>
        <v>255</v>
      </c>
    </row>
    <row r="23" spans="1:7" ht="12.75">
      <c r="A23" s="41" t="s">
        <v>23</v>
      </c>
      <c r="B23" s="42"/>
      <c r="C23" s="42"/>
      <c r="D23" s="43"/>
      <c r="E23" s="10" t="s">
        <v>24</v>
      </c>
      <c r="F23" s="1" t="s">
        <v>34</v>
      </c>
      <c r="G23" s="17">
        <f>E33</f>
        <v>32.86</v>
      </c>
    </row>
    <row r="24" spans="1:7" ht="12.75">
      <c r="A24" s="41" t="s">
        <v>25</v>
      </c>
      <c r="B24" s="42"/>
      <c r="C24" s="42"/>
      <c r="D24" s="43"/>
      <c r="E24" s="15">
        <v>2.12</v>
      </c>
      <c r="F24" s="1" t="s">
        <v>57</v>
      </c>
      <c r="G24" s="15">
        <v>1500</v>
      </c>
    </row>
    <row r="25" spans="1:7" ht="12.75">
      <c r="A25" s="41" t="s">
        <v>26</v>
      </c>
      <c r="B25" s="42"/>
      <c r="C25" s="42"/>
      <c r="D25" s="43"/>
      <c r="E25" s="15">
        <v>60000</v>
      </c>
      <c r="F25" s="1" t="s">
        <v>58</v>
      </c>
      <c r="G25" s="17">
        <v>0</v>
      </c>
    </row>
    <row r="26" spans="1:7" ht="12.75">
      <c r="A26" s="41" t="s">
        <v>27</v>
      </c>
      <c r="B26" s="42"/>
      <c r="C26" s="42"/>
      <c r="D26" s="43"/>
      <c r="E26" s="15">
        <v>58000</v>
      </c>
      <c r="F26" s="1" t="s">
        <v>59</v>
      </c>
      <c r="G26" s="17">
        <f>E25-E26</f>
        <v>2000</v>
      </c>
    </row>
    <row r="27" spans="1:7" ht="12.75">
      <c r="A27" s="41" t="s">
        <v>28</v>
      </c>
      <c r="B27" s="42"/>
      <c r="C27" s="42"/>
      <c r="D27" s="43"/>
      <c r="E27" s="15">
        <v>3.5</v>
      </c>
      <c r="F27" s="1" t="s">
        <v>60</v>
      </c>
      <c r="G27" s="15">
        <v>1500</v>
      </c>
    </row>
    <row r="28" spans="1:7" ht="12.75">
      <c r="A28" s="41" t="s">
        <v>29</v>
      </c>
      <c r="B28" s="42"/>
      <c r="C28" s="42"/>
      <c r="D28" s="43"/>
      <c r="E28" s="15">
        <v>2.7</v>
      </c>
      <c r="F28" s="1" t="s">
        <v>61</v>
      </c>
      <c r="G28" s="15">
        <v>0</v>
      </c>
    </row>
    <row r="29" spans="1:7" ht="12.75">
      <c r="A29" s="41" t="s">
        <v>30</v>
      </c>
      <c r="B29" s="42"/>
      <c r="C29" s="42"/>
      <c r="D29" s="43"/>
      <c r="E29" s="16">
        <v>0.1</v>
      </c>
      <c r="F29" s="1" t="s">
        <v>62</v>
      </c>
      <c r="G29" s="17">
        <f>SUM(G21:G28)</f>
        <v>5733</v>
      </c>
    </row>
    <row r="30" spans="1:7" ht="12.75">
      <c r="A30" s="41" t="s">
        <v>31</v>
      </c>
      <c r="B30" s="42"/>
      <c r="C30" s="42"/>
      <c r="D30" s="43"/>
      <c r="E30" s="16">
        <v>0.4</v>
      </c>
      <c r="F30" s="1" t="s">
        <v>63</v>
      </c>
      <c r="G30" s="17">
        <v>1</v>
      </c>
    </row>
    <row r="31" spans="1:7" ht="12.75">
      <c r="A31" s="41" t="s">
        <v>32</v>
      </c>
      <c r="B31" s="42"/>
      <c r="C31" s="42"/>
      <c r="D31" s="43"/>
      <c r="E31" s="15">
        <v>445.14</v>
      </c>
      <c r="F31" s="1" t="s">
        <v>64</v>
      </c>
      <c r="G31" s="17">
        <f>G29/10</f>
        <v>573.3</v>
      </c>
    </row>
    <row r="32" spans="1:7" ht="12.75">
      <c r="A32" s="41" t="s">
        <v>33</v>
      </c>
      <c r="B32" s="42"/>
      <c r="C32" s="42"/>
      <c r="D32" s="43"/>
      <c r="E32" s="15">
        <v>255</v>
      </c>
      <c r="F32" s="39" t="s">
        <v>65</v>
      </c>
      <c r="G32" s="40"/>
    </row>
    <row r="33" spans="1:7" ht="12.75">
      <c r="A33" s="41" t="s">
        <v>34</v>
      </c>
      <c r="B33" s="42"/>
      <c r="C33" s="42"/>
      <c r="D33" s="43"/>
      <c r="E33" s="15">
        <v>32.86</v>
      </c>
      <c r="F33" s="1" t="s">
        <v>66</v>
      </c>
      <c r="G33" s="14">
        <v>0.25</v>
      </c>
    </row>
    <row r="34" spans="1:7" ht="12.75">
      <c r="A34" s="39" t="s">
        <v>35</v>
      </c>
      <c r="B34" s="49"/>
      <c r="C34" s="49"/>
      <c r="D34" s="49"/>
      <c r="E34" s="40"/>
      <c r="F34" s="1" t="s">
        <v>67</v>
      </c>
      <c r="G34" s="17">
        <f>E25*G33</f>
        <v>15000</v>
      </c>
    </row>
    <row r="35" spans="1:7" ht="12.75">
      <c r="A35" s="41" t="s">
        <v>36</v>
      </c>
      <c r="B35" s="42"/>
      <c r="C35" s="42"/>
      <c r="D35" s="43"/>
      <c r="E35" s="13">
        <v>22</v>
      </c>
      <c r="F35" s="1" t="s">
        <v>68</v>
      </c>
      <c r="G35" s="17">
        <f>G34/E37</f>
        <v>1500</v>
      </c>
    </row>
    <row r="36" spans="1:7" ht="12.75">
      <c r="A36" s="41" t="s">
        <v>37</v>
      </c>
      <c r="B36" s="42"/>
      <c r="C36" s="42"/>
      <c r="D36" s="43"/>
      <c r="E36" s="13">
        <v>180</v>
      </c>
      <c r="F36" s="1" t="s">
        <v>69</v>
      </c>
      <c r="G36" s="17">
        <f>((G9+G19+G31+G35)/(100-E41)*100)</f>
        <v>8944.225171676237</v>
      </c>
    </row>
    <row r="37" spans="1:7" ht="12.75">
      <c r="A37" s="41" t="s">
        <v>38</v>
      </c>
      <c r="B37" s="42"/>
      <c r="C37" s="42"/>
      <c r="D37" s="43"/>
      <c r="E37" s="13">
        <v>10</v>
      </c>
      <c r="F37" s="1" t="s">
        <v>78</v>
      </c>
      <c r="G37" s="17">
        <f>G36*E41/100</f>
        <v>536.6535103005742</v>
      </c>
    </row>
    <row r="38" spans="1:7" ht="12.75">
      <c r="A38" s="39" t="s">
        <v>39</v>
      </c>
      <c r="B38" s="49"/>
      <c r="C38" s="49"/>
      <c r="D38" s="49"/>
      <c r="E38" s="40"/>
      <c r="F38" s="1" t="s">
        <v>70</v>
      </c>
      <c r="G38" s="17">
        <f>G36/(E11*E35)</f>
        <v>2.0533115637456927</v>
      </c>
    </row>
    <row r="39" spans="1:7" ht="12.75">
      <c r="A39" s="41" t="s">
        <v>40</v>
      </c>
      <c r="B39" s="42"/>
      <c r="C39" s="42"/>
      <c r="D39" s="43"/>
      <c r="E39" s="13">
        <v>6</v>
      </c>
      <c r="F39" s="39" t="s">
        <v>71</v>
      </c>
      <c r="G39" s="40"/>
    </row>
    <row r="40" spans="1:7" ht="12.75">
      <c r="A40" s="41" t="s">
        <v>41</v>
      </c>
      <c r="B40" s="42"/>
      <c r="C40" s="42"/>
      <c r="D40" s="43"/>
      <c r="E40" s="13">
        <v>0</v>
      </c>
      <c r="F40" s="1" t="s">
        <v>23</v>
      </c>
      <c r="G40" s="7">
        <f>G6/G36</f>
        <v>0.38063366721739134</v>
      </c>
    </row>
    <row r="41" spans="1:7" ht="12.75">
      <c r="A41" s="62" t="s">
        <v>42</v>
      </c>
      <c r="B41" s="62"/>
      <c r="C41" s="62"/>
      <c r="D41" s="62"/>
      <c r="E41" s="6">
        <f>SUM(E39:E40)</f>
        <v>6</v>
      </c>
      <c r="F41" s="1" t="s">
        <v>43</v>
      </c>
      <c r="G41" s="7">
        <f>G7/G36</f>
        <v>0.15046562536508884</v>
      </c>
    </row>
    <row r="42" spans="1:7" ht="12.75">
      <c r="A42" s="8"/>
      <c r="B42" s="8"/>
      <c r="C42" s="8"/>
      <c r="D42" s="8"/>
      <c r="E42" s="8"/>
      <c r="F42" s="1" t="s">
        <v>72</v>
      </c>
      <c r="G42" s="7">
        <f>G37/G36</f>
        <v>0.060000000000000005</v>
      </c>
    </row>
    <row r="43" spans="1:7" ht="12.75">
      <c r="A43" s="8"/>
      <c r="B43" s="8"/>
      <c r="C43" s="8"/>
      <c r="D43" s="8"/>
      <c r="E43" s="8"/>
      <c r="F43" s="1" t="s">
        <v>73</v>
      </c>
      <c r="G43" s="7">
        <f>G19/G36</f>
        <v>0.17709750924161305</v>
      </c>
    </row>
    <row r="44" spans="1:7" ht="12.75">
      <c r="A44" s="8"/>
      <c r="B44" s="8"/>
      <c r="C44" s="8"/>
      <c r="D44" s="8"/>
      <c r="E44" s="8"/>
      <c r="F44" s="1" t="s">
        <v>74</v>
      </c>
      <c r="G44" s="7">
        <f>G35/G36</f>
        <v>0.16770597466061837</v>
      </c>
    </row>
    <row r="45" spans="1:7" ht="12.75">
      <c r="A45" s="8"/>
      <c r="B45" s="8"/>
      <c r="C45" s="8"/>
      <c r="D45" s="8"/>
      <c r="E45" s="8"/>
      <c r="F45" s="1" t="s">
        <v>75</v>
      </c>
      <c r="G45" s="7">
        <f>G31/G36</f>
        <v>0.06409722351528833</v>
      </c>
    </row>
    <row r="46" spans="1:7" ht="12.75">
      <c r="A46" s="8"/>
      <c r="B46" s="8"/>
      <c r="C46" s="8"/>
      <c r="D46" s="8"/>
      <c r="E46" s="8"/>
      <c r="F46" s="1" t="s">
        <v>6</v>
      </c>
      <c r="G46" s="7">
        <f>SUM(G40:G45)</f>
        <v>1</v>
      </c>
    </row>
    <row r="47" spans="1:7" ht="12.75">
      <c r="A47" s="8"/>
      <c r="B47" s="8"/>
      <c r="C47" s="8"/>
      <c r="D47" s="8"/>
      <c r="E47" s="8"/>
      <c r="F47" s="8"/>
      <c r="G47" s="9"/>
    </row>
    <row r="48" spans="1:7" ht="12.75">
      <c r="A48" s="8"/>
      <c r="B48" s="8"/>
      <c r="C48" s="8"/>
      <c r="D48" s="8"/>
      <c r="E48" s="8"/>
      <c r="F48" s="8"/>
      <c r="G48" s="9"/>
    </row>
    <row r="49" spans="1:7" ht="12.75">
      <c r="A49" s="8"/>
      <c r="B49" s="8"/>
      <c r="C49" s="8"/>
      <c r="D49" s="8"/>
      <c r="E49" s="8"/>
      <c r="F49" s="8"/>
      <c r="G49" s="9"/>
    </row>
    <row r="50" spans="1:7" ht="12.75">
      <c r="A50" s="8"/>
      <c r="B50" s="8"/>
      <c r="C50" s="8"/>
      <c r="D50" s="8"/>
      <c r="E50" s="8"/>
      <c r="F50" s="8"/>
      <c r="G50" s="9"/>
    </row>
    <row r="51" spans="1:7" ht="12.75">
      <c r="A51" s="8"/>
      <c r="B51" s="8"/>
      <c r="C51" s="8"/>
      <c r="D51" s="8"/>
      <c r="E51" s="8"/>
      <c r="F51" s="8"/>
      <c r="G51" s="8"/>
    </row>
    <row r="52" spans="1:7" ht="12.75">
      <c r="A52" s="8"/>
      <c r="B52" s="8"/>
      <c r="C52" s="8"/>
      <c r="D52" s="8"/>
      <c r="E52" s="8"/>
      <c r="F52" s="8"/>
      <c r="G52" s="8"/>
    </row>
    <row r="53" spans="1:7" ht="12.75">
      <c r="A53" s="8"/>
      <c r="B53" s="8"/>
      <c r="C53" s="8"/>
      <c r="D53" s="8"/>
      <c r="E53" s="8"/>
      <c r="F53" s="8"/>
      <c r="G53" s="8"/>
    </row>
    <row r="54" spans="1:7" ht="12.75">
      <c r="A54" s="8"/>
      <c r="B54" s="8"/>
      <c r="C54" s="8"/>
      <c r="D54" s="8"/>
      <c r="E54" s="8"/>
      <c r="F54" s="8"/>
      <c r="G54" s="8"/>
    </row>
    <row r="55" spans="1:7" ht="12.75">
      <c r="A55" s="8"/>
      <c r="B55" s="8"/>
      <c r="C55" s="8"/>
      <c r="D55" s="8"/>
      <c r="E55" s="8"/>
      <c r="F55" s="8"/>
      <c r="G55" s="8"/>
    </row>
    <row r="56" spans="1:7" ht="12.75">
      <c r="A56" s="8"/>
      <c r="B56" s="8"/>
      <c r="C56" s="8"/>
      <c r="D56" s="8"/>
      <c r="E56" s="8"/>
      <c r="F56" s="8"/>
      <c r="G56" s="8"/>
    </row>
    <row r="57" spans="1:7" ht="12.75">
      <c r="A57" s="8"/>
      <c r="B57" s="8"/>
      <c r="C57" s="8"/>
      <c r="D57" s="8"/>
      <c r="E57" s="8"/>
      <c r="F57" s="8"/>
      <c r="G57" s="8"/>
    </row>
    <row r="58" spans="1:7" ht="12.75">
      <c r="A58" s="8"/>
      <c r="B58" s="8"/>
      <c r="C58" s="8"/>
      <c r="D58" s="8"/>
      <c r="E58" s="8"/>
      <c r="F58" s="8"/>
      <c r="G58" s="8"/>
    </row>
    <row r="59" spans="1:7" ht="12.75">
      <c r="A59" s="8"/>
      <c r="B59" s="8"/>
      <c r="C59" s="8"/>
      <c r="D59" s="8"/>
      <c r="E59" s="8"/>
      <c r="F59" s="8"/>
      <c r="G59" s="8"/>
    </row>
    <row r="60" spans="1:7" ht="12.75">
      <c r="A60" s="8"/>
      <c r="B60" s="8"/>
      <c r="C60" s="8"/>
      <c r="D60" s="8"/>
      <c r="E60" s="8"/>
      <c r="F60" s="8"/>
      <c r="G60" s="8"/>
    </row>
    <row r="61" spans="1:7" ht="12.75">
      <c r="A61" s="8"/>
      <c r="B61" s="8"/>
      <c r="C61" s="8"/>
      <c r="D61" s="8"/>
      <c r="E61" s="8"/>
      <c r="F61" s="8"/>
      <c r="G61" s="8"/>
    </row>
    <row r="62" spans="1:7" ht="12.75">
      <c r="A62" s="8"/>
      <c r="B62" s="8"/>
      <c r="C62" s="8"/>
      <c r="D62" s="8"/>
      <c r="E62" s="8"/>
      <c r="F62" s="8"/>
      <c r="G62" s="8"/>
    </row>
    <row r="63" spans="1:7" ht="12.75">
      <c r="A63" s="8"/>
      <c r="B63" s="8"/>
      <c r="C63" s="8"/>
      <c r="D63" s="8"/>
      <c r="E63" s="8"/>
      <c r="F63" s="8"/>
      <c r="G63" s="8"/>
    </row>
    <row r="64" spans="1:7" ht="12.75">
      <c r="A64" s="8"/>
      <c r="B64" s="8"/>
      <c r="C64" s="8"/>
      <c r="D64" s="8"/>
      <c r="E64" s="8"/>
      <c r="F64" s="8"/>
      <c r="G64" s="8"/>
    </row>
    <row r="65" spans="1:7" ht="12.75">
      <c r="A65" s="8"/>
      <c r="B65" s="8"/>
      <c r="C65" s="8"/>
      <c r="D65" s="8"/>
      <c r="E65" s="8"/>
      <c r="F65" s="8"/>
      <c r="G65" s="8"/>
    </row>
    <row r="66" spans="1:7" ht="12.75">
      <c r="A66" s="8"/>
      <c r="B66" s="8"/>
      <c r="C66" s="8"/>
      <c r="D66" s="8"/>
      <c r="E66" s="8"/>
      <c r="F66" s="8"/>
      <c r="G66" s="8"/>
    </row>
    <row r="67" spans="1:7" ht="12.75">
      <c r="A67" s="8"/>
      <c r="B67" s="8"/>
      <c r="C67" s="8"/>
      <c r="D67" s="8"/>
      <c r="E67" s="8"/>
      <c r="F67" s="8"/>
      <c r="G67" s="8"/>
    </row>
    <row r="68" spans="1:7" ht="12.75">
      <c r="A68" s="8"/>
      <c r="B68" s="8"/>
      <c r="C68" s="8"/>
      <c r="D68" s="8"/>
      <c r="E68" s="8"/>
      <c r="F68" s="8"/>
      <c r="G68" s="8"/>
    </row>
    <row r="69" spans="1:7" ht="12.75">
      <c r="A69" s="8"/>
      <c r="B69" s="8"/>
      <c r="C69" s="8"/>
      <c r="D69" s="8"/>
      <c r="E69" s="8"/>
      <c r="F69" s="8"/>
      <c r="G69" s="8"/>
    </row>
    <row r="70" spans="1:7" ht="12.75">
      <c r="A70" s="8"/>
      <c r="B70" s="8"/>
      <c r="C70" s="8"/>
      <c r="D70" s="8"/>
      <c r="E70" s="8"/>
      <c r="F70" s="8"/>
      <c r="G70" s="8"/>
    </row>
    <row r="71" spans="1:7" ht="12.75">
      <c r="A71" s="8"/>
      <c r="B71" s="8"/>
      <c r="C71" s="8"/>
      <c r="D71" s="8"/>
      <c r="E71" s="8"/>
      <c r="F71" s="8"/>
      <c r="G71" s="8"/>
    </row>
    <row r="72" spans="1:7" ht="12.75">
      <c r="A72" s="8"/>
      <c r="B72" s="8"/>
      <c r="C72" s="8"/>
      <c r="D72" s="8"/>
      <c r="E72" s="8"/>
      <c r="F72" s="8"/>
      <c r="G72" s="8"/>
    </row>
    <row r="73" spans="1:7" ht="12.75">
      <c r="A73" s="8"/>
      <c r="B73" s="8"/>
      <c r="C73" s="8"/>
      <c r="D73" s="8"/>
      <c r="E73" s="8"/>
      <c r="F73" s="8"/>
      <c r="G73" s="8"/>
    </row>
    <row r="74" spans="1:7" ht="12.75">
      <c r="A74" s="8"/>
      <c r="B74" s="8"/>
      <c r="C74" s="8"/>
      <c r="D74" s="8"/>
      <c r="E74" s="8"/>
      <c r="F74" s="8"/>
      <c r="G74" s="8"/>
    </row>
    <row r="75" spans="1:7" ht="12.75">
      <c r="A75" s="8"/>
      <c r="B75" s="8"/>
      <c r="C75" s="8"/>
      <c r="D75" s="8"/>
      <c r="E75" s="8"/>
      <c r="F75" s="8"/>
      <c r="G75" s="8"/>
    </row>
    <row r="76" spans="1:7" ht="12.75">
      <c r="A76" s="8"/>
      <c r="B76" s="8"/>
      <c r="C76" s="8"/>
      <c r="D76" s="8"/>
      <c r="E76" s="8"/>
      <c r="F76" s="8"/>
      <c r="G76" s="8"/>
    </row>
    <row r="77" spans="1:7" ht="12.75">
      <c r="A77" s="8"/>
      <c r="B77" s="8"/>
      <c r="C77" s="8"/>
      <c r="D77" s="8"/>
      <c r="E77" s="8"/>
      <c r="F77" s="8"/>
      <c r="G77" s="8"/>
    </row>
    <row r="78" spans="1:7" ht="12.75">
      <c r="A78" s="8"/>
      <c r="B78" s="8"/>
      <c r="C78" s="8"/>
      <c r="D78" s="8"/>
      <c r="E78" s="8"/>
      <c r="F78" s="8"/>
      <c r="G78" s="8"/>
    </row>
    <row r="79" spans="1:7" ht="12.75">
      <c r="A79" s="8"/>
      <c r="B79" s="8"/>
      <c r="C79" s="8"/>
      <c r="D79" s="8"/>
      <c r="E79" s="8"/>
      <c r="F79" s="8"/>
      <c r="G79" s="8"/>
    </row>
  </sheetData>
  <sheetProtection/>
  <mergeCells count="44">
    <mergeCell ref="A39:D39"/>
    <mergeCell ref="F39:G39"/>
    <mergeCell ref="A40:D40"/>
    <mergeCell ref="A41:D41"/>
    <mergeCell ref="A35:D35"/>
    <mergeCell ref="A36:D36"/>
    <mergeCell ref="A37:D37"/>
    <mergeCell ref="A38:E38"/>
    <mergeCell ref="A32:D32"/>
    <mergeCell ref="F32:G32"/>
    <mergeCell ref="A33:D33"/>
    <mergeCell ref="A34:E34"/>
    <mergeCell ref="A28:D28"/>
    <mergeCell ref="A29:D29"/>
    <mergeCell ref="A30:D30"/>
    <mergeCell ref="A31:D31"/>
    <mergeCell ref="A24:D24"/>
    <mergeCell ref="A25:D25"/>
    <mergeCell ref="A26:D26"/>
    <mergeCell ref="A27:D27"/>
    <mergeCell ref="A20:A22"/>
    <mergeCell ref="B20:E22"/>
    <mergeCell ref="F20:G20"/>
    <mergeCell ref="A23:D23"/>
    <mergeCell ref="A16:D16"/>
    <mergeCell ref="A17:E17"/>
    <mergeCell ref="A18:D18"/>
    <mergeCell ref="A19:E19"/>
    <mergeCell ref="A12:E12"/>
    <mergeCell ref="A13:D13"/>
    <mergeCell ref="A14:D14"/>
    <mergeCell ref="A15:D15"/>
    <mergeCell ref="A9:D9"/>
    <mergeCell ref="A10:D10"/>
    <mergeCell ref="A1:G1"/>
    <mergeCell ref="A2:G2"/>
    <mergeCell ref="A3:B3"/>
    <mergeCell ref="D3:G3"/>
    <mergeCell ref="F10:G10"/>
    <mergeCell ref="A11:D11"/>
    <mergeCell ref="A4:G4"/>
    <mergeCell ref="A5:E5"/>
    <mergeCell ref="F5:G5"/>
    <mergeCell ref="A8:E8"/>
  </mergeCells>
  <printOptions/>
  <pageMargins left="0.787401575" right="0.787401575" top="0.984251969" bottom="0.984251969" header="0.492125985" footer="0.49212598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selection activeCell="A34" sqref="A34:E34"/>
    </sheetView>
  </sheetViews>
  <sheetFormatPr defaultColWidth="9.140625" defaultRowHeight="12.75"/>
  <cols>
    <col min="5" max="5" width="10.7109375" style="0" customWidth="1"/>
    <col min="6" max="6" width="33.7109375" style="0" customWidth="1"/>
    <col min="7" max="7" width="14.421875" style="0" customWidth="1"/>
  </cols>
  <sheetData>
    <row r="1" spans="1:7" ht="15" customHeight="1">
      <c r="A1" s="36" t="s">
        <v>10</v>
      </c>
      <c r="B1" s="37"/>
      <c r="C1" s="37"/>
      <c r="D1" s="37"/>
      <c r="E1" s="37"/>
      <c r="F1" s="37"/>
      <c r="G1" s="38"/>
    </row>
    <row r="2" spans="1:7" ht="12.75">
      <c r="A2" s="44"/>
      <c r="B2" s="45"/>
      <c r="C2" s="45"/>
      <c r="D2" s="45"/>
      <c r="E2" s="45"/>
      <c r="F2" s="45"/>
      <c r="G2" s="46"/>
    </row>
    <row r="3" spans="1:7" ht="15" customHeight="1">
      <c r="A3" s="48" t="s">
        <v>7</v>
      </c>
      <c r="B3" s="48"/>
      <c r="C3" s="10">
        <v>16</v>
      </c>
      <c r="D3" s="47" t="s">
        <v>97</v>
      </c>
      <c r="E3" s="47"/>
      <c r="F3" s="47"/>
      <c r="G3" s="47"/>
    </row>
    <row r="4" spans="1:7" ht="12.75">
      <c r="A4" s="44"/>
      <c r="B4" s="45"/>
      <c r="C4" s="45"/>
      <c r="D4" s="45"/>
      <c r="E4" s="45"/>
      <c r="F4" s="45"/>
      <c r="G4" s="46"/>
    </row>
    <row r="5" spans="1:7" ht="15" customHeight="1">
      <c r="A5" s="39" t="s">
        <v>0</v>
      </c>
      <c r="B5" s="49"/>
      <c r="C5" s="49"/>
      <c r="D5" s="49"/>
      <c r="E5" s="40"/>
      <c r="F5" s="39" t="s">
        <v>8</v>
      </c>
      <c r="G5" s="40"/>
    </row>
    <row r="6" spans="1:7" ht="12.75">
      <c r="A6" s="1" t="s">
        <v>1</v>
      </c>
      <c r="B6" s="2" t="s">
        <v>3</v>
      </c>
      <c r="C6" s="2" t="s">
        <v>4</v>
      </c>
      <c r="D6" s="2" t="s">
        <v>5</v>
      </c>
      <c r="E6" s="2" t="s">
        <v>6</v>
      </c>
      <c r="F6" s="1" t="s">
        <v>23</v>
      </c>
      <c r="G6" s="16">
        <f>((E10*E35)/E28*E24)+(E9*E35)/E27*E24</f>
        <v>242.55</v>
      </c>
    </row>
    <row r="7" spans="1:7" ht="12.75">
      <c r="A7" s="1" t="s">
        <v>2</v>
      </c>
      <c r="B7" s="11">
        <v>24</v>
      </c>
      <c r="C7" s="11">
        <v>24</v>
      </c>
      <c r="D7" s="11">
        <v>0</v>
      </c>
      <c r="E7" s="3">
        <f>SUM(B7:D7)</f>
        <v>48</v>
      </c>
      <c r="F7" s="1" t="s">
        <v>43</v>
      </c>
      <c r="G7" s="16">
        <f>(((E10*E35)/E28*E24)*E30)+((E9*E35)/E27*E24)*E29</f>
        <v>24.255000000000003</v>
      </c>
    </row>
    <row r="8" spans="1:7" ht="15" customHeight="1">
      <c r="A8" s="39" t="s">
        <v>9</v>
      </c>
      <c r="B8" s="49"/>
      <c r="C8" s="49"/>
      <c r="D8" s="49"/>
      <c r="E8" s="40"/>
      <c r="F8" s="1" t="s">
        <v>44</v>
      </c>
      <c r="G8" s="17">
        <f>E7*E18</f>
        <v>0</v>
      </c>
    </row>
    <row r="9" spans="1:7" ht="12.75">
      <c r="A9" s="41" t="s">
        <v>11</v>
      </c>
      <c r="B9" s="42"/>
      <c r="C9" s="42"/>
      <c r="D9" s="43"/>
      <c r="E9" s="12">
        <v>21</v>
      </c>
      <c r="F9" s="1" t="s">
        <v>6</v>
      </c>
      <c r="G9" s="16">
        <f>SUM(G6:G8)</f>
        <v>266.805</v>
      </c>
    </row>
    <row r="10" spans="1:7" ht="12.75">
      <c r="A10" s="41" t="s">
        <v>12</v>
      </c>
      <c r="B10" s="42"/>
      <c r="C10" s="42"/>
      <c r="D10" s="43"/>
      <c r="E10" s="12">
        <v>0</v>
      </c>
      <c r="F10" s="39" t="s">
        <v>45</v>
      </c>
      <c r="G10" s="40"/>
    </row>
    <row r="11" spans="1:7" ht="12.75">
      <c r="A11" s="41" t="s">
        <v>13</v>
      </c>
      <c r="B11" s="42"/>
      <c r="C11" s="42"/>
      <c r="D11" s="43"/>
      <c r="E11" s="4">
        <f>SUM(E9:E10)</f>
        <v>21</v>
      </c>
      <c r="F11" s="1" t="s">
        <v>50</v>
      </c>
      <c r="G11" s="13">
        <v>1</v>
      </c>
    </row>
    <row r="12" spans="1:7" ht="12.75">
      <c r="A12" s="39" t="s">
        <v>14</v>
      </c>
      <c r="B12" s="49"/>
      <c r="C12" s="49"/>
      <c r="D12" s="49"/>
      <c r="E12" s="40"/>
      <c r="F12" s="1" t="s">
        <v>53</v>
      </c>
      <c r="G12" s="15">
        <v>1345</v>
      </c>
    </row>
    <row r="13" spans="1:7" ht="12.75">
      <c r="A13" s="41" t="s">
        <v>15</v>
      </c>
      <c r="B13" s="42"/>
      <c r="C13" s="42"/>
      <c r="D13" s="43"/>
      <c r="E13" s="12">
        <v>0</v>
      </c>
      <c r="F13" s="1" t="s">
        <v>46</v>
      </c>
      <c r="G13" s="17">
        <f>G12/12*G11</f>
        <v>112.08333333333333</v>
      </c>
    </row>
    <row r="14" spans="1:7" ht="12.75">
      <c r="A14" s="41" t="s">
        <v>17</v>
      </c>
      <c r="B14" s="42"/>
      <c r="C14" s="42"/>
      <c r="D14" s="43"/>
      <c r="E14" s="12">
        <v>0</v>
      </c>
      <c r="F14" s="1" t="s">
        <v>47</v>
      </c>
      <c r="G14" s="17">
        <f>G12/3/12*G11</f>
        <v>37.36111111111111</v>
      </c>
    </row>
    <row r="15" spans="1:7" ht="12.75">
      <c r="A15" s="41" t="s">
        <v>16</v>
      </c>
      <c r="B15" s="42"/>
      <c r="C15" s="42"/>
      <c r="D15" s="43"/>
      <c r="E15" s="5">
        <f>SUM(E13:E14)</f>
        <v>0</v>
      </c>
      <c r="F15" s="1" t="s">
        <v>51</v>
      </c>
      <c r="G15" s="17">
        <f>SUM(G12:G14)*8/100*G11</f>
        <v>119.55555555555554</v>
      </c>
    </row>
    <row r="16" spans="1:7" ht="12.75">
      <c r="A16" s="41" t="s">
        <v>18</v>
      </c>
      <c r="B16" s="42"/>
      <c r="C16" s="42"/>
      <c r="D16" s="43"/>
      <c r="E16" s="12">
        <v>0</v>
      </c>
      <c r="F16" s="1" t="s">
        <v>48</v>
      </c>
      <c r="G16" s="17">
        <v>0</v>
      </c>
    </row>
    <row r="17" spans="1:7" ht="12.75">
      <c r="A17" s="39" t="s">
        <v>19</v>
      </c>
      <c r="B17" s="49"/>
      <c r="C17" s="49"/>
      <c r="D17" s="49"/>
      <c r="E17" s="40"/>
      <c r="F17" s="1" t="s">
        <v>49</v>
      </c>
      <c r="G17" s="17">
        <v>0</v>
      </c>
    </row>
    <row r="18" spans="1:7" ht="12.75">
      <c r="A18" s="41" t="s">
        <v>20</v>
      </c>
      <c r="B18" s="42"/>
      <c r="C18" s="42"/>
      <c r="D18" s="43"/>
      <c r="E18" s="12">
        <v>0</v>
      </c>
      <c r="F18" s="1" t="s">
        <v>52</v>
      </c>
      <c r="G18" s="17"/>
    </row>
    <row r="19" spans="1:7" ht="12.75">
      <c r="A19" s="39" t="s">
        <v>21</v>
      </c>
      <c r="B19" s="49"/>
      <c r="C19" s="49"/>
      <c r="D19" s="49"/>
      <c r="E19" s="40"/>
      <c r="F19" s="1" t="s">
        <v>54</v>
      </c>
      <c r="G19" s="16">
        <v>1614</v>
      </c>
    </row>
    <row r="20" spans="1:7" ht="12.75">
      <c r="A20" s="59" t="s">
        <v>22</v>
      </c>
      <c r="B20" s="50" t="s">
        <v>96</v>
      </c>
      <c r="C20" s="51"/>
      <c r="D20" s="51"/>
      <c r="E20" s="52"/>
      <c r="F20" s="39" t="s">
        <v>55</v>
      </c>
      <c r="G20" s="40"/>
    </row>
    <row r="21" spans="1:7" ht="12.75">
      <c r="A21" s="60"/>
      <c r="B21" s="53"/>
      <c r="C21" s="54"/>
      <c r="D21" s="54"/>
      <c r="E21" s="55"/>
      <c r="F21" s="1" t="s">
        <v>32</v>
      </c>
      <c r="G21" s="17">
        <f>E31</f>
        <v>0</v>
      </c>
    </row>
    <row r="22" spans="1:7" ht="12.75">
      <c r="A22" s="61"/>
      <c r="B22" s="56"/>
      <c r="C22" s="57"/>
      <c r="D22" s="57"/>
      <c r="E22" s="58"/>
      <c r="F22" s="1" t="s">
        <v>56</v>
      </c>
      <c r="G22" s="17">
        <f>E32</f>
        <v>396.49</v>
      </c>
    </row>
    <row r="23" spans="1:7" ht="12.75">
      <c r="A23" s="41" t="s">
        <v>23</v>
      </c>
      <c r="B23" s="42"/>
      <c r="C23" s="42"/>
      <c r="D23" s="43"/>
      <c r="E23" s="10" t="s">
        <v>24</v>
      </c>
      <c r="F23" s="1" t="s">
        <v>34</v>
      </c>
      <c r="G23" s="17">
        <f>E33</f>
        <v>38.43</v>
      </c>
    </row>
    <row r="24" spans="1:7" ht="12.75">
      <c r="A24" s="41" t="s">
        <v>25</v>
      </c>
      <c r="B24" s="42"/>
      <c r="C24" s="42"/>
      <c r="D24" s="43"/>
      <c r="E24" s="15">
        <v>2.1</v>
      </c>
      <c r="F24" s="1" t="s">
        <v>57</v>
      </c>
      <c r="G24" s="15">
        <v>2500</v>
      </c>
    </row>
    <row r="25" spans="1:7" ht="12.75">
      <c r="A25" s="41" t="s">
        <v>26</v>
      </c>
      <c r="B25" s="42"/>
      <c r="C25" s="42"/>
      <c r="D25" s="43"/>
      <c r="E25" s="15">
        <v>43000</v>
      </c>
      <c r="F25" s="1" t="s">
        <v>58</v>
      </c>
      <c r="G25" s="17">
        <v>0</v>
      </c>
    </row>
    <row r="26" spans="1:7" ht="12.75">
      <c r="A26" s="41" t="s">
        <v>27</v>
      </c>
      <c r="B26" s="42"/>
      <c r="C26" s="42"/>
      <c r="D26" s="43"/>
      <c r="E26" s="15">
        <v>43000</v>
      </c>
      <c r="F26" s="1" t="s">
        <v>59</v>
      </c>
      <c r="G26" s="17">
        <f>E25-E26</f>
        <v>0</v>
      </c>
    </row>
    <row r="27" spans="1:7" ht="12.75">
      <c r="A27" s="41" t="s">
        <v>28</v>
      </c>
      <c r="B27" s="42"/>
      <c r="C27" s="42"/>
      <c r="D27" s="43"/>
      <c r="E27" s="15">
        <v>4</v>
      </c>
      <c r="F27" s="1" t="s">
        <v>60</v>
      </c>
      <c r="G27" s="15">
        <v>1104.8</v>
      </c>
    </row>
    <row r="28" spans="1:7" ht="12.75">
      <c r="A28" s="41" t="s">
        <v>29</v>
      </c>
      <c r="B28" s="42"/>
      <c r="C28" s="42"/>
      <c r="D28" s="43"/>
      <c r="E28" s="15">
        <v>3.5</v>
      </c>
      <c r="F28" s="1" t="s">
        <v>61</v>
      </c>
      <c r="G28" s="15">
        <v>340</v>
      </c>
    </row>
    <row r="29" spans="1:7" ht="12.75">
      <c r="A29" s="41" t="s">
        <v>30</v>
      </c>
      <c r="B29" s="42"/>
      <c r="C29" s="42"/>
      <c r="D29" s="43"/>
      <c r="E29" s="16">
        <v>0.1</v>
      </c>
      <c r="F29" s="1" t="s">
        <v>62</v>
      </c>
      <c r="G29" s="17">
        <f>SUM(G21:G28)</f>
        <v>4379.72</v>
      </c>
    </row>
    <row r="30" spans="1:7" ht="12.75">
      <c r="A30" s="41" t="s">
        <v>31</v>
      </c>
      <c r="B30" s="42"/>
      <c r="C30" s="42"/>
      <c r="D30" s="43"/>
      <c r="E30" s="16">
        <v>0.4</v>
      </c>
      <c r="F30" s="1" t="s">
        <v>63</v>
      </c>
      <c r="G30" s="17">
        <v>1</v>
      </c>
    </row>
    <row r="31" spans="1:7" ht="12.75">
      <c r="A31" s="41" t="s">
        <v>32</v>
      </c>
      <c r="B31" s="42"/>
      <c r="C31" s="42"/>
      <c r="D31" s="43"/>
      <c r="E31" s="15">
        <v>0</v>
      </c>
      <c r="F31" s="1" t="s">
        <v>64</v>
      </c>
      <c r="G31" s="17">
        <f>G29/10</f>
        <v>437.97200000000004</v>
      </c>
    </row>
    <row r="32" spans="1:7" ht="12.75">
      <c r="A32" s="41" t="s">
        <v>33</v>
      </c>
      <c r="B32" s="42"/>
      <c r="C32" s="42"/>
      <c r="D32" s="43"/>
      <c r="E32" s="15">
        <v>396.49</v>
      </c>
      <c r="F32" s="39" t="s">
        <v>65</v>
      </c>
      <c r="G32" s="40"/>
    </row>
    <row r="33" spans="1:7" ht="12.75">
      <c r="A33" s="41" t="s">
        <v>34</v>
      </c>
      <c r="B33" s="42"/>
      <c r="C33" s="42"/>
      <c r="D33" s="43"/>
      <c r="E33" s="15">
        <v>38.43</v>
      </c>
      <c r="F33" s="1" t="s">
        <v>66</v>
      </c>
      <c r="G33" s="14">
        <v>0.2</v>
      </c>
    </row>
    <row r="34" spans="1:7" ht="12.75">
      <c r="A34" s="39" t="s">
        <v>35</v>
      </c>
      <c r="B34" s="49"/>
      <c r="C34" s="49"/>
      <c r="D34" s="49"/>
      <c r="E34" s="40"/>
      <c r="F34" s="1" t="s">
        <v>67</v>
      </c>
      <c r="G34" s="17">
        <f>E25*G33</f>
        <v>8600</v>
      </c>
    </row>
    <row r="35" spans="1:7" ht="12.75">
      <c r="A35" s="41" t="s">
        <v>36</v>
      </c>
      <c r="B35" s="42"/>
      <c r="C35" s="42"/>
      <c r="D35" s="43"/>
      <c r="E35" s="13">
        <v>22</v>
      </c>
      <c r="F35" s="1" t="s">
        <v>68</v>
      </c>
      <c r="G35" s="17">
        <f>G34/E37</f>
        <v>860</v>
      </c>
    </row>
    <row r="36" spans="1:7" ht="12.75">
      <c r="A36" s="41" t="s">
        <v>37</v>
      </c>
      <c r="B36" s="42"/>
      <c r="C36" s="42"/>
      <c r="D36" s="43"/>
      <c r="E36" s="13">
        <v>180</v>
      </c>
      <c r="F36" s="1" t="s">
        <v>69</v>
      </c>
      <c r="G36" s="17">
        <f>((G9+G19+G31+G35)/(100-E41)*100)</f>
        <v>3381.6776595744686</v>
      </c>
    </row>
    <row r="37" spans="1:7" ht="12.75">
      <c r="A37" s="41" t="s">
        <v>38</v>
      </c>
      <c r="B37" s="42"/>
      <c r="C37" s="42"/>
      <c r="D37" s="43"/>
      <c r="E37" s="13">
        <v>10</v>
      </c>
      <c r="F37" s="1" t="s">
        <v>78</v>
      </c>
      <c r="G37" s="17">
        <f>G36*E41/100</f>
        <v>202.9006595744681</v>
      </c>
    </row>
    <row r="38" spans="1:7" ht="12.75">
      <c r="A38" s="39" t="s">
        <v>39</v>
      </c>
      <c r="B38" s="49"/>
      <c r="C38" s="49"/>
      <c r="D38" s="49"/>
      <c r="E38" s="40"/>
      <c r="F38" s="1" t="s">
        <v>70</v>
      </c>
      <c r="G38" s="17">
        <f>G36/(E11*E35)</f>
        <v>7.319648613797551</v>
      </c>
    </row>
    <row r="39" spans="1:7" ht="12.75">
      <c r="A39" s="41" t="s">
        <v>40</v>
      </c>
      <c r="B39" s="42"/>
      <c r="C39" s="42"/>
      <c r="D39" s="43"/>
      <c r="E39" s="13">
        <v>6</v>
      </c>
      <c r="F39" s="39" t="s">
        <v>71</v>
      </c>
      <c r="G39" s="40"/>
    </row>
    <row r="40" spans="1:7" ht="12.75">
      <c r="A40" s="41" t="s">
        <v>41</v>
      </c>
      <c r="B40" s="42"/>
      <c r="C40" s="42"/>
      <c r="D40" s="43"/>
      <c r="E40" s="13">
        <v>0</v>
      </c>
      <c r="F40" s="1" t="s">
        <v>23</v>
      </c>
      <c r="G40" s="7">
        <f>G6/G36</f>
        <v>0.07172475452037057</v>
      </c>
    </row>
    <row r="41" spans="1:7" ht="12.75">
      <c r="A41" s="62" t="s">
        <v>42</v>
      </c>
      <c r="B41" s="62"/>
      <c r="C41" s="62"/>
      <c r="D41" s="62"/>
      <c r="E41" s="6">
        <f>SUM(E39:E40)</f>
        <v>6</v>
      </c>
      <c r="F41" s="1" t="s">
        <v>43</v>
      </c>
      <c r="G41" s="7">
        <f>G7/G36</f>
        <v>0.007172475452037056</v>
      </c>
    </row>
    <row r="42" spans="1:7" ht="12.75">
      <c r="A42" s="8"/>
      <c r="B42" s="8"/>
      <c r="C42" s="8"/>
      <c r="D42" s="8"/>
      <c r="E42" s="8"/>
      <c r="F42" s="1" t="s">
        <v>72</v>
      </c>
      <c r="G42" s="7">
        <f>G37/G36</f>
        <v>0.06</v>
      </c>
    </row>
    <row r="43" spans="1:7" ht="12.75">
      <c r="A43" s="8"/>
      <c r="B43" s="8"/>
      <c r="C43" s="8"/>
      <c r="D43" s="8"/>
      <c r="E43" s="8"/>
      <c r="F43" s="1" t="s">
        <v>73</v>
      </c>
      <c r="G43" s="7">
        <f>G19/G36</f>
        <v>0.4772778964991881</v>
      </c>
    </row>
    <row r="44" spans="1:7" ht="12.75">
      <c r="A44" s="8"/>
      <c r="B44" s="8"/>
      <c r="C44" s="8"/>
      <c r="D44" s="8"/>
      <c r="E44" s="8"/>
      <c r="F44" s="1" t="s">
        <v>74</v>
      </c>
      <c r="G44" s="7">
        <f>G35/G36</f>
        <v>0.25431164249646954</v>
      </c>
    </row>
    <row r="45" spans="1:7" ht="12.75">
      <c r="A45" s="8"/>
      <c r="B45" s="8"/>
      <c r="C45" s="8"/>
      <c r="D45" s="8"/>
      <c r="E45" s="8"/>
      <c r="F45" s="1" t="s">
        <v>75</v>
      </c>
      <c r="G45" s="7">
        <f>G31/G36</f>
        <v>0.1295132310319346</v>
      </c>
    </row>
    <row r="46" spans="1:7" ht="12.75">
      <c r="A46" s="8"/>
      <c r="B46" s="8"/>
      <c r="C46" s="8"/>
      <c r="D46" s="8"/>
      <c r="E46" s="8"/>
      <c r="F46" s="1" t="s">
        <v>6</v>
      </c>
      <c r="G46" s="7">
        <f>SUM(G40:G45)</f>
        <v>0.9999999999999999</v>
      </c>
    </row>
    <row r="47" spans="1:7" ht="12.75">
      <c r="A47" s="8"/>
      <c r="B47" s="8"/>
      <c r="C47" s="8"/>
      <c r="D47" s="8"/>
      <c r="E47" s="8"/>
      <c r="F47" s="8"/>
      <c r="G47" s="9"/>
    </row>
    <row r="48" spans="1:7" ht="12.75">
      <c r="A48" s="8"/>
      <c r="B48" s="8"/>
      <c r="C48" s="8"/>
      <c r="D48" s="8"/>
      <c r="E48" s="8"/>
      <c r="F48" s="18" t="s">
        <v>103</v>
      </c>
      <c r="G48" s="9"/>
    </row>
    <row r="49" spans="1:7" ht="12.75">
      <c r="A49" s="8"/>
      <c r="B49" s="8"/>
      <c r="C49" s="8"/>
      <c r="D49" s="8"/>
      <c r="E49" s="8"/>
      <c r="F49" s="18" t="s">
        <v>104</v>
      </c>
      <c r="G49" s="9"/>
    </row>
    <row r="50" spans="1:7" ht="12.75">
      <c r="A50" s="8"/>
      <c r="B50" s="8"/>
      <c r="C50" s="8"/>
      <c r="D50" s="8"/>
      <c r="E50" s="8"/>
      <c r="F50" s="18" t="s">
        <v>105</v>
      </c>
      <c r="G50" s="9"/>
    </row>
    <row r="51" spans="1:7" ht="12.75">
      <c r="A51" s="8"/>
      <c r="B51" s="8"/>
      <c r="C51" s="8"/>
      <c r="D51" s="8"/>
      <c r="E51" s="8"/>
      <c r="F51" s="18" t="s">
        <v>106</v>
      </c>
      <c r="G51" s="8"/>
    </row>
    <row r="52" spans="1:7" ht="12.75">
      <c r="A52" s="8"/>
      <c r="B52" s="8"/>
      <c r="C52" s="8"/>
      <c r="D52" s="8"/>
      <c r="E52" s="8"/>
      <c r="F52" s="8"/>
      <c r="G52" s="8"/>
    </row>
    <row r="53" spans="1:7" ht="12.75">
      <c r="A53" s="8"/>
      <c r="B53" s="8"/>
      <c r="C53" s="8"/>
      <c r="D53" s="8"/>
      <c r="E53" s="8"/>
      <c r="F53" s="8"/>
      <c r="G53" s="8"/>
    </row>
    <row r="54" spans="1:7" ht="12.75">
      <c r="A54" s="8"/>
      <c r="B54" s="8"/>
      <c r="C54" s="8"/>
      <c r="D54" s="8"/>
      <c r="E54" s="8"/>
      <c r="F54" s="8"/>
      <c r="G54" s="8"/>
    </row>
    <row r="55" spans="1:7" ht="12.75">
      <c r="A55" s="8"/>
      <c r="B55" s="8"/>
      <c r="C55" s="8"/>
      <c r="D55" s="8"/>
      <c r="E55" s="8"/>
      <c r="F55" s="8"/>
      <c r="G55" s="8"/>
    </row>
    <row r="56" spans="1:7" ht="12.75">
      <c r="A56" s="8"/>
      <c r="B56" s="8"/>
      <c r="C56" s="8"/>
      <c r="D56" s="8"/>
      <c r="E56" s="8"/>
      <c r="F56" s="8"/>
      <c r="G56" s="8"/>
    </row>
    <row r="57" spans="1:7" ht="12.75">
      <c r="A57" s="8"/>
      <c r="B57" s="8"/>
      <c r="C57" s="8"/>
      <c r="D57" s="8"/>
      <c r="E57" s="8"/>
      <c r="F57" s="8"/>
      <c r="G57" s="8"/>
    </row>
    <row r="58" spans="1:7" ht="12.75">
      <c r="A58" s="8"/>
      <c r="B58" s="8"/>
      <c r="C58" s="8"/>
      <c r="D58" s="8"/>
      <c r="E58" s="8"/>
      <c r="F58" s="8"/>
      <c r="G58" s="8"/>
    </row>
    <row r="59" spans="1:7" ht="12.75">
      <c r="A59" s="8"/>
      <c r="B59" s="8"/>
      <c r="C59" s="8"/>
      <c r="D59" s="8"/>
      <c r="E59" s="8"/>
      <c r="F59" s="8"/>
      <c r="G59" s="8"/>
    </row>
    <row r="60" spans="1:7" ht="12.75">
      <c r="A60" s="8"/>
      <c r="B60" s="8"/>
      <c r="C60" s="8"/>
      <c r="D60" s="8"/>
      <c r="E60" s="8"/>
      <c r="F60" s="8"/>
      <c r="G60" s="8"/>
    </row>
    <row r="61" spans="1:7" ht="12.75">
      <c r="A61" s="8"/>
      <c r="B61" s="8"/>
      <c r="C61" s="8"/>
      <c r="D61" s="8"/>
      <c r="E61" s="8"/>
      <c r="F61" s="8"/>
      <c r="G61" s="8"/>
    </row>
    <row r="62" spans="1:7" ht="12.75">
      <c r="A62" s="8"/>
      <c r="B62" s="8"/>
      <c r="C62" s="8"/>
      <c r="D62" s="8"/>
      <c r="E62" s="8"/>
      <c r="F62" s="8"/>
      <c r="G62" s="8"/>
    </row>
    <row r="63" spans="1:7" ht="12.75">
      <c r="A63" s="8"/>
      <c r="B63" s="8"/>
      <c r="C63" s="8"/>
      <c r="D63" s="8"/>
      <c r="E63" s="8"/>
      <c r="F63" s="8"/>
      <c r="G63" s="8"/>
    </row>
    <row r="64" spans="1:7" ht="12.75">
      <c r="A64" s="8"/>
      <c r="B64" s="8"/>
      <c r="C64" s="8"/>
      <c r="D64" s="8"/>
      <c r="E64" s="8"/>
      <c r="F64" s="8"/>
      <c r="G64" s="8"/>
    </row>
    <row r="65" spans="1:7" ht="12.75">
      <c r="A65" s="8"/>
      <c r="B65" s="8"/>
      <c r="C65" s="8"/>
      <c r="D65" s="8"/>
      <c r="E65" s="8"/>
      <c r="F65" s="8"/>
      <c r="G65" s="8"/>
    </row>
    <row r="66" spans="1:7" ht="12.75">
      <c r="A66" s="8"/>
      <c r="B66" s="8"/>
      <c r="C66" s="8"/>
      <c r="D66" s="8"/>
      <c r="E66" s="8"/>
      <c r="F66" s="8"/>
      <c r="G66" s="8"/>
    </row>
    <row r="67" spans="1:7" ht="12.75">
      <c r="A67" s="8"/>
      <c r="B67" s="8"/>
      <c r="C67" s="8"/>
      <c r="D67" s="8"/>
      <c r="E67" s="8"/>
      <c r="F67" s="8"/>
      <c r="G67" s="8"/>
    </row>
    <row r="68" spans="1:7" ht="12.75">
      <c r="A68" s="8"/>
      <c r="B68" s="8"/>
      <c r="C68" s="8"/>
      <c r="D68" s="8"/>
      <c r="E68" s="8"/>
      <c r="F68" s="8"/>
      <c r="G68" s="8"/>
    </row>
    <row r="69" spans="1:7" ht="12.75">
      <c r="A69" s="8"/>
      <c r="B69" s="8"/>
      <c r="C69" s="8"/>
      <c r="D69" s="8"/>
      <c r="E69" s="8"/>
      <c r="F69" s="8"/>
      <c r="G69" s="8"/>
    </row>
    <row r="70" spans="1:7" ht="12.75">
      <c r="A70" s="8"/>
      <c r="B70" s="8"/>
      <c r="C70" s="8"/>
      <c r="D70" s="8"/>
      <c r="E70" s="8"/>
      <c r="F70" s="8"/>
      <c r="G70" s="8"/>
    </row>
    <row r="71" spans="1:7" ht="12.75">
      <c r="A71" s="8"/>
      <c r="B71" s="8"/>
      <c r="C71" s="8"/>
      <c r="D71" s="8"/>
      <c r="E71" s="8"/>
      <c r="F71" s="8"/>
      <c r="G71" s="8"/>
    </row>
    <row r="72" spans="1:7" ht="12.75">
      <c r="A72" s="8"/>
      <c r="B72" s="8"/>
      <c r="C72" s="8"/>
      <c r="D72" s="8"/>
      <c r="E72" s="8"/>
      <c r="F72" s="8"/>
      <c r="G72" s="8"/>
    </row>
    <row r="73" spans="1:7" ht="12.75">
      <c r="A73" s="8"/>
      <c r="B73" s="8"/>
      <c r="C73" s="8"/>
      <c r="D73" s="8"/>
      <c r="E73" s="8"/>
      <c r="F73" s="8"/>
      <c r="G73" s="8"/>
    </row>
    <row r="74" spans="1:7" ht="12.75">
      <c r="A74" s="8"/>
      <c r="B74" s="8"/>
      <c r="C74" s="8"/>
      <c r="D74" s="8"/>
      <c r="E74" s="8"/>
      <c r="F74" s="8"/>
      <c r="G74" s="8"/>
    </row>
    <row r="75" spans="1:7" ht="12.75">
      <c r="A75" s="8"/>
      <c r="B75" s="8"/>
      <c r="C75" s="8"/>
      <c r="D75" s="8"/>
      <c r="E75" s="8"/>
      <c r="F75" s="8"/>
      <c r="G75" s="8"/>
    </row>
    <row r="76" spans="1:7" ht="12.75">
      <c r="A76" s="8"/>
      <c r="B76" s="8"/>
      <c r="C76" s="8"/>
      <c r="D76" s="8"/>
      <c r="E76" s="8"/>
      <c r="F76" s="8"/>
      <c r="G76" s="8"/>
    </row>
    <row r="77" spans="1:7" ht="12.75">
      <c r="A77" s="8"/>
      <c r="B77" s="8"/>
      <c r="C77" s="8"/>
      <c r="D77" s="8"/>
      <c r="E77" s="8"/>
      <c r="F77" s="8"/>
      <c r="G77" s="8"/>
    </row>
    <row r="78" spans="1:7" ht="12.75">
      <c r="A78" s="8"/>
      <c r="B78" s="8"/>
      <c r="C78" s="8"/>
      <c r="D78" s="8"/>
      <c r="E78" s="8"/>
      <c r="F78" s="8"/>
      <c r="G78" s="8"/>
    </row>
    <row r="79" spans="1:7" ht="12.75">
      <c r="A79" s="8"/>
      <c r="B79" s="8"/>
      <c r="C79" s="8"/>
      <c r="D79" s="8"/>
      <c r="E79" s="8"/>
      <c r="F79" s="8"/>
      <c r="G79" s="8"/>
    </row>
  </sheetData>
  <sheetProtection/>
  <mergeCells count="44">
    <mergeCell ref="A39:D39"/>
    <mergeCell ref="F39:G39"/>
    <mergeCell ref="A40:D40"/>
    <mergeCell ref="A41:D41"/>
    <mergeCell ref="A35:D35"/>
    <mergeCell ref="A36:D36"/>
    <mergeCell ref="A37:D37"/>
    <mergeCell ref="A38:E38"/>
    <mergeCell ref="A32:D32"/>
    <mergeCell ref="F32:G32"/>
    <mergeCell ref="A33:D33"/>
    <mergeCell ref="A34:E34"/>
    <mergeCell ref="A28:D28"/>
    <mergeCell ref="A29:D29"/>
    <mergeCell ref="A30:D30"/>
    <mergeCell ref="A31:D31"/>
    <mergeCell ref="A24:D24"/>
    <mergeCell ref="A25:D25"/>
    <mergeCell ref="A26:D26"/>
    <mergeCell ref="A27:D27"/>
    <mergeCell ref="A20:A22"/>
    <mergeCell ref="B20:E22"/>
    <mergeCell ref="F20:G20"/>
    <mergeCell ref="A23:D23"/>
    <mergeCell ref="A16:D16"/>
    <mergeCell ref="A17:E17"/>
    <mergeCell ref="A18:D18"/>
    <mergeCell ref="A19:E19"/>
    <mergeCell ref="A12:E12"/>
    <mergeCell ref="A13:D13"/>
    <mergeCell ref="A14:D14"/>
    <mergeCell ref="A15:D15"/>
    <mergeCell ref="A9:D9"/>
    <mergeCell ref="A10:D10"/>
    <mergeCell ref="A1:G1"/>
    <mergeCell ref="A2:G2"/>
    <mergeCell ref="A3:B3"/>
    <mergeCell ref="D3:G3"/>
    <mergeCell ref="F10:G10"/>
    <mergeCell ref="A11:D11"/>
    <mergeCell ref="A4:G4"/>
    <mergeCell ref="A5:E5"/>
    <mergeCell ref="F5:G5"/>
    <mergeCell ref="A8:E8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selection activeCell="E27" sqref="E27"/>
    </sheetView>
  </sheetViews>
  <sheetFormatPr defaultColWidth="9.140625" defaultRowHeight="12.75"/>
  <cols>
    <col min="5" max="5" width="10.7109375" style="0" customWidth="1"/>
    <col min="6" max="6" width="33.7109375" style="0" customWidth="1"/>
    <col min="7" max="7" width="14.421875" style="0" customWidth="1"/>
  </cols>
  <sheetData>
    <row r="1" spans="1:7" ht="15" customHeight="1">
      <c r="A1" s="36" t="s">
        <v>10</v>
      </c>
      <c r="B1" s="37"/>
      <c r="C1" s="37"/>
      <c r="D1" s="37"/>
      <c r="E1" s="37"/>
      <c r="F1" s="37"/>
      <c r="G1" s="38"/>
    </row>
    <row r="2" spans="1:7" ht="12.75">
      <c r="A2" s="44"/>
      <c r="B2" s="45"/>
      <c r="C2" s="45"/>
      <c r="D2" s="45"/>
      <c r="E2" s="45"/>
      <c r="F2" s="45"/>
      <c r="G2" s="46"/>
    </row>
    <row r="3" spans="1:7" ht="15" customHeight="1">
      <c r="A3" s="48" t="s">
        <v>7</v>
      </c>
      <c r="B3" s="48"/>
      <c r="C3" s="10">
        <v>16</v>
      </c>
      <c r="D3" s="47" t="s">
        <v>98</v>
      </c>
      <c r="E3" s="47"/>
      <c r="F3" s="47"/>
      <c r="G3" s="47"/>
    </row>
    <row r="4" spans="1:7" ht="12.75">
      <c r="A4" s="44"/>
      <c r="B4" s="45"/>
      <c r="C4" s="45"/>
      <c r="D4" s="45"/>
      <c r="E4" s="45"/>
      <c r="F4" s="45"/>
      <c r="G4" s="46"/>
    </row>
    <row r="5" spans="1:7" ht="15" customHeight="1">
      <c r="A5" s="39" t="s">
        <v>0</v>
      </c>
      <c r="B5" s="49"/>
      <c r="C5" s="49"/>
      <c r="D5" s="49"/>
      <c r="E5" s="40"/>
      <c r="F5" s="39" t="s">
        <v>8</v>
      </c>
      <c r="G5" s="40"/>
    </row>
    <row r="6" spans="1:7" ht="12.75">
      <c r="A6" s="1" t="s">
        <v>1</v>
      </c>
      <c r="B6" s="2" t="s">
        <v>3</v>
      </c>
      <c r="C6" s="2" t="s">
        <v>4</v>
      </c>
      <c r="D6" s="2" t="s">
        <v>5</v>
      </c>
      <c r="E6" s="2" t="s">
        <v>6</v>
      </c>
      <c r="F6" s="1" t="s">
        <v>23</v>
      </c>
      <c r="G6" s="16">
        <f>((E10*E35)/E28*E24)+(E9*E35)/E27*E24</f>
        <v>815.92</v>
      </c>
    </row>
    <row r="7" spans="1:7" ht="12.75">
      <c r="A7" s="1" t="s">
        <v>2</v>
      </c>
      <c r="B7" s="11">
        <v>9</v>
      </c>
      <c r="C7" s="11">
        <v>0</v>
      </c>
      <c r="D7" s="11">
        <v>0</v>
      </c>
      <c r="E7" s="3">
        <f>SUM(B7:D7)</f>
        <v>9</v>
      </c>
      <c r="F7" s="1" t="s">
        <v>43</v>
      </c>
      <c r="G7" s="16">
        <f>(((E10*E35)/E28*E24)*E30)+((E9*E35)/E27*E24)*E29</f>
        <v>189.88</v>
      </c>
    </row>
    <row r="8" spans="1:7" ht="15" customHeight="1">
      <c r="A8" s="39" t="s">
        <v>9</v>
      </c>
      <c r="B8" s="49"/>
      <c r="C8" s="49"/>
      <c r="D8" s="49"/>
      <c r="E8" s="40"/>
      <c r="F8" s="1" t="s">
        <v>44</v>
      </c>
      <c r="G8" s="17">
        <f>E7*E18</f>
        <v>0</v>
      </c>
    </row>
    <row r="9" spans="1:7" ht="12.75">
      <c r="A9" s="41" t="s">
        <v>11</v>
      </c>
      <c r="B9" s="42"/>
      <c r="C9" s="42"/>
      <c r="D9" s="43"/>
      <c r="E9" s="12">
        <v>44</v>
      </c>
      <c r="F9" s="1" t="s">
        <v>6</v>
      </c>
      <c r="G9" s="16">
        <f>SUM(G6:G8)</f>
        <v>1005.8</v>
      </c>
    </row>
    <row r="10" spans="1:7" ht="12.75">
      <c r="A10" s="41" t="s">
        <v>12</v>
      </c>
      <c r="B10" s="42"/>
      <c r="C10" s="42"/>
      <c r="D10" s="43"/>
      <c r="E10" s="12">
        <v>32</v>
      </c>
      <c r="F10" s="39" t="s">
        <v>45</v>
      </c>
      <c r="G10" s="40"/>
    </row>
    <row r="11" spans="1:7" ht="12.75">
      <c r="A11" s="41" t="s">
        <v>13</v>
      </c>
      <c r="B11" s="42"/>
      <c r="C11" s="42"/>
      <c r="D11" s="43"/>
      <c r="E11" s="4">
        <f>SUM(E9:E10)</f>
        <v>76</v>
      </c>
      <c r="F11" s="1" t="s">
        <v>50</v>
      </c>
      <c r="G11" s="13">
        <v>1</v>
      </c>
    </row>
    <row r="12" spans="1:7" ht="12.75">
      <c r="A12" s="39" t="s">
        <v>14</v>
      </c>
      <c r="B12" s="49"/>
      <c r="C12" s="49"/>
      <c r="D12" s="49"/>
      <c r="E12" s="40"/>
      <c r="F12" s="1" t="s">
        <v>53</v>
      </c>
      <c r="G12" s="15">
        <v>1000</v>
      </c>
    </row>
    <row r="13" spans="1:7" ht="12.75">
      <c r="A13" s="41" t="s">
        <v>15</v>
      </c>
      <c r="B13" s="42"/>
      <c r="C13" s="42"/>
      <c r="D13" s="43"/>
      <c r="E13" s="12">
        <v>7</v>
      </c>
      <c r="F13" s="1" t="s">
        <v>46</v>
      </c>
      <c r="G13" s="17">
        <f>G12/12*G11</f>
        <v>83.33333333333333</v>
      </c>
    </row>
    <row r="14" spans="1:7" ht="12.75">
      <c r="A14" s="41" t="s">
        <v>17</v>
      </c>
      <c r="B14" s="42"/>
      <c r="C14" s="42"/>
      <c r="D14" s="43"/>
      <c r="E14" s="12">
        <v>8</v>
      </c>
      <c r="F14" s="1" t="s">
        <v>47</v>
      </c>
      <c r="G14" s="17">
        <f>G12/3/12*G11</f>
        <v>27.777777777777775</v>
      </c>
    </row>
    <row r="15" spans="1:7" ht="12.75">
      <c r="A15" s="41" t="s">
        <v>16</v>
      </c>
      <c r="B15" s="42"/>
      <c r="C15" s="42"/>
      <c r="D15" s="43"/>
      <c r="E15" s="5">
        <f>SUM(E13:E14)</f>
        <v>15</v>
      </c>
      <c r="F15" s="1" t="s">
        <v>51</v>
      </c>
      <c r="G15" s="17">
        <f>SUM(G12:G14)*8/100*G11</f>
        <v>88.88888888888889</v>
      </c>
    </row>
    <row r="16" spans="1:7" ht="12.75">
      <c r="A16" s="41" t="s">
        <v>18</v>
      </c>
      <c r="B16" s="42"/>
      <c r="C16" s="42"/>
      <c r="D16" s="43"/>
      <c r="E16" s="12">
        <v>1</v>
      </c>
      <c r="F16" s="1" t="s">
        <v>48</v>
      </c>
      <c r="G16" s="17">
        <v>0</v>
      </c>
    </row>
    <row r="17" spans="1:7" ht="12.75">
      <c r="A17" s="39" t="s">
        <v>19</v>
      </c>
      <c r="B17" s="49"/>
      <c r="C17" s="49"/>
      <c r="D17" s="49"/>
      <c r="E17" s="40"/>
      <c r="F17" s="1" t="s">
        <v>49</v>
      </c>
      <c r="G17" s="17">
        <v>0</v>
      </c>
    </row>
    <row r="18" spans="1:7" ht="12.75">
      <c r="A18" s="41" t="s">
        <v>20</v>
      </c>
      <c r="B18" s="42"/>
      <c r="C18" s="42"/>
      <c r="D18" s="43"/>
      <c r="E18" s="12">
        <v>0</v>
      </c>
      <c r="F18" s="1" t="s">
        <v>52</v>
      </c>
      <c r="G18" s="17"/>
    </row>
    <row r="19" spans="1:7" ht="12.75">
      <c r="A19" s="39" t="s">
        <v>21</v>
      </c>
      <c r="B19" s="49"/>
      <c r="C19" s="49"/>
      <c r="D19" s="49"/>
      <c r="E19" s="40"/>
      <c r="F19" s="1" t="s">
        <v>54</v>
      </c>
      <c r="G19" s="16">
        <f>((G12*G11)+G13+G14+G15+G16+G17+G18)/E37*12</f>
        <v>1440</v>
      </c>
    </row>
    <row r="20" spans="1:7" ht="12.75">
      <c r="A20" s="59" t="s">
        <v>22</v>
      </c>
      <c r="B20" s="50" t="s">
        <v>99</v>
      </c>
      <c r="C20" s="51"/>
      <c r="D20" s="51"/>
      <c r="E20" s="52"/>
      <c r="F20" s="39" t="s">
        <v>55</v>
      </c>
      <c r="G20" s="40"/>
    </row>
    <row r="21" spans="1:7" ht="12.75">
      <c r="A21" s="60"/>
      <c r="B21" s="53"/>
      <c r="C21" s="54"/>
      <c r="D21" s="54"/>
      <c r="E21" s="55"/>
      <c r="F21" s="1" t="s">
        <v>32</v>
      </c>
      <c r="G21" s="17">
        <f>E31</f>
        <v>0</v>
      </c>
    </row>
    <row r="22" spans="1:7" ht="12.75">
      <c r="A22" s="61"/>
      <c r="B22" s="56"/>
      <c r="C22" s="57"/>
      <c r="D22" s="57"/>
      <c r="E22" s="58"/>
      <c r="F22" s="1" t="s">
        <v>56</v>
      </c>
      <c r="G22" s="17">
        <f>E32</f>
        <v>94.87</v>
      </c>
    </row>
    <row r="23" spans="1:7" ht="12.75">
      <c r="A23" s="41" t="s">
        <v>23</v>
      </c>
      <c r="B23" s="42"/>
      <c r="C23" s="42"/>
      <c r="D23" s="43"/>
      <c r="E23" s="10" t="s">
        <v>87</v>
      </c>
      <c r="F23" s="1" t="s">
        <v>34</v>
      </c>
      <c r="G23" s="17">
        <f>E33</f>
        <v>34.87</v>
      </c>
    </row>
    <row r="24" spans="1:7" ht="12.75">
      <c r="A24" s="41" t="s">
        <v>25</v>
      </c>
      <c r="B24" s="42"/>
      <c r="C24" s="42"/>
      <c r="D24" s="43"/>
      <c r="E24" s="15">
        <v>2.82</v>
      </c>
      <c r="F24" s="1" t="s">
        <v>57</v>
      </c>
      <c r="G24" s="15">
        <v>2500</v>
      </c>
    </row>
    <row r="25" spans="1:7" ht="12.75">
      <c r="A25" s="41" t="s">
        <v>26</v>
      </c>
      <c r="B25" s="42"/>
      <c r="C25" s="42"/>
      <c r="D25" s="43"/>
      <c r="E25" s="15">
        <v>11000</v>
      </c>
      <c r="F25" s="1" t="s">
        <v>58</v>
      </c>
      <c r="G25" s="17">
        <v>0</v>
      </c>
    </row>
    <row r="26" spans="1:7" ht="12.75">
      <c r="A26" s="41" t="s">
        <v>27</v>
      </c>
      <c r="B26" s="42"/>
      <c r="C26" s="42"/>
      <c r="D26" s="43"/>
      <c r="E26" s="15">
        <v>10000</v>
      </c>
      <c r="F26" s="1" t="s">
        <v>59</v>
      </c>
      <c r="G26" s="17">
        <f>E25-E26</f>
        <v>1000</v>
      </c>
    </row>
    <row r="27" spans="1:7" ht="12.75">
      <c r="A27" s="41" t="s">
        <v>28</v>
      </c>
      <c r="B27" s="42"/>
      <c r="C27" s="42"/>
      <c r="D27" s="43"/>
      <c r="E27" s="15">
        <v>6</v>
      </c>
      <c r="F27" s="1" t="s">
        <v>60</v>
      </c>
      <c r="G27" s="15">
        <v>1200</v>
      </c>
    </row>
    <row r="28" spans="1:7" ht="12.75">
      <c r="A28" s="41" t="s">
        <v>29</v>
      </c>
      <c r="B28" s="42"/>
      <c r="C28" s="42"/>
      <c r="D28" s="43"/>
      <c r="E28" s="15">
        <v>5.5</v>
      </c>
      <c r="F28" s="1" t="s">
        <v>61</v>
      </c>
      <c r="G28" s="15">
        <v>600</v>
      </c>
    </row>
    <row r="29" spans="1:7" ht="12.75">
      <c r="A29" s="41" t="s">
        <v>30</v>
      </c>
      <c r="B29" s="42"/>
      <c r="C29" s="42"/>
      <c r="D29" s="43"/>
      <c r="E29" s="16">
        <v>0.1</v>
      </c>
      <c r="F29" s="1" t="s">
        <v>62</v>
      </c>
      <c r="G29" s="17">
        <f>SUM(G21:G28)</f>
        <v>5429.74</v>
      </c>
    </row>
    <row r="30" spans="1:7" ht="12.75">
      <c r="A30" s="41" t="s">
        <v>31</v>
      </c>
      <c r="B30" s="42"/>
      <c r="C30" s="42"/>
      <c r="D30" s="43"/>
      <c r="E30" s="16">
        <v>0.4</v>
      </c>
      <c r="F30" s="1" t="s">
        <v>63</v>
      </c>
      <c r="G30" s="17">
        <v>1</v>
      </c>
    </row>
    <row r="31" spans="1:7" ht="12.75">
      <c r="A31" s="41" t="s">
        <v>32</v>
      </c>
      <c r="B31" s="42"/>
      <c r="C31" s="42"/>
      <c r="D31" s="43"/>
      <c r="E31" s="15">
        <v>0</v>
      </c>
      <c r="F31" s="1" t="s">
        <v>64</v>
      </c>
      <c r="G31" s="17">
        <f>G29/10</f>
        <v>542.9739999999999</v>
      </c>
    </row>
    <row r="32" spans="1:7" ht="12.75">
      <c r="A32" s="41" t="s">
        <v>33</v>
      </c>
      <c r="B32" s="42"/>
      <c r="C32" s="42"/>
      <c r="D32" s="43"/>
      <c r="E32" s="15">
        <v>94.87</v>
      </c>
      <c r="F32" s="39" t="s">
        <v>65</v>
      </c>
      <c r="G32" s="40"/>
    </row>
    <row r="33" spans="1:7" ht="12.75">
      <c r="A33" s="41" t="s">
        <v>34</v>
      </c>
      <c r="B33" s="42"/>
      <c r="C33" s="42"/>
      <c r="D33" s="43"/>
      <c r="E33" s="15">
        <v>34.87</v>
      </c>
      <c r="F33" s="1" t="s">
        <v>66</v>
      </c>
      <c r="G33" s="14">
        <v>0.25</v>
      </c>
    </row>
    <row r="34" spans="1:7" ht="12.75">
      <c r="A34" s="39" t="s">
        <v>35</v>
      </c>
      <c r="B34" s="49"/>
      <c r="C34" s="49"/>
      <c r="D34" s="49"/>
      <c r="E34" s="40"/>
      <c r="F34" s="1" t="s">
        <v>67</v>
      </c>
      <c r="G34" s="17">
        <f>E25*G33</f>
        <v>2750</v>
      </c>
    </row>
    <row r="35" spans="1:7" ht="12.75">
      <c r="A35" s="41" t="s">
        <v>36</v>
      </c>
      <c r="B35" s="42"/>
      <c r="C35" s="42"/>
      <c r="D35" s="43"/>
      <c r="E35" s="13">
        <v>22</v>
      </c>
      <c r="F35" s="1" t="s">
        <v>68</v>
      </c>
      <c r="G35" s="17">
        <f>G34/E37</f>
        <v>275</v>
      </c>
    </row>
    <row r="36" spans="1:7" ht="12.75">
      <c r="A36" s="41" t="s">
        <v>37</v>
      </c>
      <c r="B36" s="42"/>
      <c r="C36" s="42"/>
      <c r="D36" s="43"/>
      <c r="E36" s="13">
        <v>180</v>
      </c>
      <c r="F36" s="1" t="s">
        <v>69</v>
      </c>
      <c r="G36" s="17">
        <f>((G9+G19+G31+G35)/(100-E41)*100)</f>
        <v>3472.1000000000004</v>
      </c>
    </row>
    <row r="37" spans="1:7" ht="12.75">
      <c r="A37" s="41" t="s">
        <v>38</v>
      </c>
      <c r="B37" s="42"/>
      <c r="C37" s="42"/>
      <c r="D37" s="43"/>
      <c r="E37" s="13">
        <v>10</v>
      </c>
      <c r="F37" s="1" t="s">
        <v>78</v>
      </c>
      <c r="G37" s="17">
        <f>G36*E41/100</f>
        <v>208.32600000000002</v>
      </c>
    </row>
    <row r="38" spans="1:7" ht="12.75">
      <c r="A38" s="39" t="s">
        <v>39</v>
      </c>
      <c r="B38" s="49"/>
      <c r="C38" s="49"/>
      <c r="D38" s="49"/>
      <c r="E38" s="40"/>
      <c r="F38" s="1" t="s">
        <v>70</v>
      </c>
      <c r="G38" s="17">
        <f>G36/(E11*E35)</f>
        <v>2.0766148325358853</v>
      </c>
    </row>
    <row r="39" spans="1:7" ht="12.75">
      <c r="A39" s="41" t="s">
        <v>40</v>
      </c>
      <c r="B39" s="42"/>
      <c r="C39" s="42"/>
      <c r="D39" s="43"/>
      <c r="E39" s="13">
        <v>6</v>
      </c>
      <c r="F39" s="39" t="s">
        <v>71</v>
      </c>
      <c r="G39" s="40"/>
    </row>
    <row r="40" spans="1:7" ht="12.75">
      <c r="A40" s="41" t="s">
        <v>41</v>
      </c>
      <c r="B40" s="42"/>
      <c r="C40" s="42"/>
      <c r="D40" s="43"/>
      <c r="E40" s="13">
        <v>0</v>
      </c>
      <c r="F40" s="1" t="s">
        <v>23</v>
      </c>
      <c r="G40" s="7">
        <f>G6/G36</f>
        <v>0.234993231761758</v>
      </c>
    </row>
    <row r="41" spans="1:7" ht="12.75">
      <c r="A41" s="62" t="s">
        <v>42</v>
      </c>
      <c r="B41" s="62"/>
      <c r="C41" s="62"/>
      <c r="D41" s="62"/>
      <c r="E41" s="6">
        <f>SUM(E39:E40)</f>
        <v>6</v>
      </c>
      <c r="F41" s="1" t="s">
        <v>43</v>
      </c>
      <c r="G41" s="7">
        <f>G7/G36</f>
        <v>0.054687364995247824</v>
      </c>
    </row>
    <row r="42" spans="1:7" ht="12.75">
      <c r="A42" s="8"/>
      <c r="B42" s="8"/>
      <c r="C42" s="8"/>
      <c r="D42" s="8"/>
      <c r="E42" s="8"/>
      <c r="F42" s="1" t="s">
        <v>72</v>
      </c>
      <c r="G42" s="7">
        <f>G37/G36</f>
        <v>0.06</v>
      </c>
    </row>
    <row r="43" spans="1:7" ht="12.75">
      <c r="A43" s="8"/>
      <c r="B43" s="8"/>
      <c r="C43" s="8"/>
      <c r="D43" s="8"/>
      <c r="E43" s="8"/>
      <c r="F43" s="1" t="s">
        <v>73</v>
      </c>
      <c r="G43" s="7">
        <f>G19/G36</f>
        <v>0.4147345986578727</v>
      </c>
    </row>
    <row r="44" spans="1:7" ht="12.75">
      <c r="A44" s="8"/>
      <c r="B44" s="8"/>
      <c r="C44" s="8"/>
      <c r="D44" s="8"/>
      <c r="E44" s="8"/>
      <c r="F44" s="1" t="s">
        <v>74</v>
      </c>
      <c r="G44" s="7">
        <f>G35/G36</f>
        <v>0.07920278793813541</v>
      </c>
    </row>
    <row r="45" spans="1:7" ht="12.75">
      <c r="A45" s="8"/>
      <c r="B45" s="8"/>
      <c r="C45" s="8"/>
      <c r="D45" s="8"/>
      <c r="E45" s="8"/>
      <c r="F45" s="1" t="s">
        <v>75</v>
      </c>
      <c r="G45" s="7">
        <f>G31/G36</f>
        <v>0.15638201664698595</v>
      </c>
    </row>
    <row r="46" spans="1:7" ht="12.75">
      <c r="A46" s="8"/>
      <c r="B46" s="8"/>
      <c r="C46" s="8"/>
      <c r="D46" s="8"/>
      <c r="E46" s="8"/>
      <c r="F46" s="1" t="s">
        <v>6</v>
      </c>
      <c r="G46" s="7">
        <f>SUM(G40:G45)</f>
        <v>0.9999999999999999</v>
      </c>
    </row>
    <row r="47" spans="1:7" ht="12.75">
      <c r="A47" s="8"/>
      <c r="B47" s="8"/>
      <c r="C47" s="8"/>
      <c r="D47" s="8"/>
      <c r="E47" s="8"/>
      <c r="F47" s="8"/>
      <c r="G47" s="9"/>
    </row>
    <row r="48" spans="1:7" ht="12.75">
      <c r="A48" s="8"/>
      <c r="B48" s="8"/>
      <c r="C48" s="8"/>
      <c r="D48" s="8"/>
      <c r="E48" s="8"/>
      <c r="F48" s="8"/>
      <c r="G48" s="9"/>
    </row>
    <row r="49" spans="1:7" ht="12.75">
      <c r="A49" s="8"/>
      <c r="B49" s="8"/>
      <c r="C49" s="8"/>
      <c r="D49" s="8"/>
      <c r="E49" s="8"/>
      <c r="F49" s="8"/>
      <c r="G49" s="9"/>
    </row>
    <row r="50" spans="1:7" ht="12.75">
      <c r="A50" s="8"/>
      <c r="B50" s="8"/>
      <c r="C50" s="8"/>
      <c r="D50" s="8"/>
      <c r="E50" s="8"/>
      <c r="F50" s="8"/>
      <c r="G50" s="9"/>
    </row>
    <row r="51" spans="1:7" ht="12.75">
      <c r="A51" s="8"/>
      <c r="B51" s="8"/>
      <c r="C51" s="8"/>
      <c r="D51" s="8"/>
      <c r="E51" s="8"/>
      <c r="F51" s="8"/>
      <c r="G51" s="8"/>
    </row>
    <row r="52" spans="1:7" ht="12.75">
      <c r="A52" s="8"/>
      <c r="B52" s="8"/>
      <c r="C52" s="8"/>
      <c r="D52" s="8"/>
      <c r="E52" s="8"/>
      <c r="F52" s="8"/>
      <c r="G52" s="8"/>
    </row>
    <row r="53" spans="1:7" ht="12.75">
      <c r="A53" s="8"/>
      <c r="B53" s="8"/>
      <c r="C53" s="8"/>
      <c r="D53" s="8"/>
      <c r="E53" s="8"/>
      <c r="F53" s="8"/>
      <c r="G53" s="8"/>
    </row>
    <row r="54" spans="1:7" ht="12.75">
      <c r="A54" s="8"/>
      <c r="B54" s="8"/>
      <c r="C54" s="8"/>
      <c r="D54" s="8"/>
      <c r="E54" s="8"/>
      <c r="F54" s="8"/>
      <c r="G54" s="8"/>
    </row>
    <row r="55" spans="1:7" ht="12.75">
      <c r="A55" s="8"/>
      <c r="B55" s="8"/>
      <c r="C55" s="8"/>
      <c r="D55" s="8"/>
      <c r="E55" s="8"/>
      <c r="F55" s="8"/>
      <c r="G55" s="8"/>
    </row>
    <row r="56" spans="1:7" ht="12.75">
      <c r="A56" s="8"/>
      <c r="B56" s="8"/>
      <c r="C56" s="8"/>
      <c r="D56" s="8"/>
      <c r="E56" s="8"/>
      <c r="F56" s="8"/>
      <c r="G56" s="8"/>
    </row>
    <row r="57" spans="1:7" ht="12.75">
      <c r="A57" s="8"/>
      <c r="B57" s="8"/>
      <c r="C57" s="8"/>
      <c r="D57" s="8"/>
      <c r="E57" s="8"/>
      <c r="F57" s="8"/>
      <c r="G57" s="8"/>
    </row>
    <row r="58" spans="1:7" ht="12.75">
      <c r="A58" s="8"/>
      <c r="B58" s="8"/>
      <c r="C58" s="8"/>
      <c r="D58" s="8"/>
      <c r="E58" s="8"/>
      <c r="F58" s="8"/>
      <c r="G58" s="8"/>
    </row>
    <row r="59" spans="1:7" ht="12.75">
      <c r="A59" s="8"/>
      <c r="B59" s="8"/>
      <c r="C59" s="8"/>
      <c r="D59" s="8"/>
      <c r="E59" s="8"/>
      <c r="F59" s="8"/>
      <c r="G59" s="8"/>
    </row>
    <row r="60" spans="1:7" ht="12.75">
      <c r="A60" s="8"/>
      <c r="B60" s="8"/>
      <c r="C60" s="8"/>
      <c r="D60" s="8"/>
      <c r="E60" s="8"/>
      <c r="F60" s="8"/>
      <c r="G60" s="8"/>
    </row>
    <row r="61" spans="1:7" ht="12.75">
      <c r="A61" s="8"/>
      <c r="B61" s="8"/>
      <c r="C61" s="8"/>
      <c r="D61" s="8"/>
      <c r="E61" s="8"/>
      <c r="F61" s="8"/>
      <c r="G61" s="8"/>
    </row>
    <row r="62" spans="1:7" ht="12.75">
      <c r="A62" s="8"/>
      <c r="B62" s="8"/>
      <c r="C62" s="8"/>
      <c r="D62" s="8"/>
      <c r="E62" s="8"/>
      <c r="F62" s="8"/>
      <c r="G62" s="8"/>
    </row>
    <row r="63" spans="1:7" ht="12.75">
      <c r="A63" s="8"/>
      <c r="B63" s="8"/>
      <c r="C63" s="8"/>
      <c r="D63" s="8"/>
      <c r="E63" s="8"/>
      <c r="F63" s="8"/>
      <c r="G63" s="8"/>
    </row>
    <row r="64" spans="1:7" ht="12.75">
      <c r="A64" s="8"/>
      <c r="B64" s="8"/>
      <c r="C64" s="8"/>
      <c r="D64" s="8"/>
      <c r="E64" s="8"/>
      <c r="F64" s="8"/>
      <c r="G64" s="8"/>
    </row>
    <row r="65" spans="1:7" ht="12.75">
      <c r="A65" s="8"/>
      <c r="B65" s="8"/>
      <c r="C65" s="8"/>
      <c r="D65" s="8"/>
      <c r="E65" s="8"/>
      <c r="F65" s="8"/>
      <c r="G65" s="8"/>
    </row>
    <row r="66" spans="1:7" ht="12.75">
      <c r="A66" s="8"/>
      <c r="B66" s="8"/>
      <c r="C66" s="8"/>
      <c r="D66" s="8"/>
      <c r="E66" s="8"/>
      <c r="F66" s="8"/>
      <c r="G66" s="8"/>
    </row>
    <row r="67" spans="1:7" ht="12.75">
      <c r="A67" s="8"/>
      <c r="B67" s="8"/>
      <c r="C67" s="8"/>
      <c r="D67" s="8"/>
      <c r="E67" s="8"/>
      <c r="F67" s="8"/>
      <c r="G67" s="8"/>
    </row>
    <row r="68" spans="1:7" ht="12.75">
      <c r="A68" s="8"/>
      <c r="B68" s="8"/>
      <c r="C68" s="8"/>
      <c r="D68" s="8"/>
      <c r="E68" s="8"/>
      <c r="F68" s="8"/>
      <c r="G68" s="8"/>
    </row>
    <row r="69" spans="1:7" ht="12.75">
      <c r="A69" s="8"/>
      <c r="B69" s="8"/>
      <c r="C69" s="8"/>
      <c r="D69" s="8"/>
      <c r="E69" s="8"/>
      <c r="F69" s="8"/>
      <c r="G69" s="8"/>
    </row>
    <row r="70" spans="1:7" ht="12.75">
      <c r="A70" s="8"/>
      <c r="B70" s="8"/>
      <c r="C70" s="8"/>
      <c r="D70" s="8"/>
      <c r="E70" s="8"/>
      <c r="F70" s="8"/>
      <c r="G70" s="8"/>
    </row>
    <row r="71" spans="1:7" ht="12.75">
      <c r="A71" s="8"/>
      <c r="B71" s="8"/>
      <c r="C71" s="8"/>
      <c r="D71" s="8"/>
      <c r="E71" s="8"/>
      <c r="F71" s="8"/>
      <c r="G71" s="8"/>
    </row>
    <row r="72" spans="1:7" ht="12.75">
      <c r="A72" s="8"/>
      <c r="B72" s="8"/>
      <c r="C72" s="8"/>
      <c r="D72" s="8"/>
      <c r="E72" s="8"/>
      <c r="F72" s="8"/>
      <c r="G72" s="8"/>
    </row>
    <row r="73" spans="1:7" ht="12.75">
      <c r="A73" s="8"/>
      <c r="B73" s="8"/>
      <c r="C73" s="8"/>
      <c r="D73" s="8"/>
      <c r="E73" s="8"/>
      <c r="F73" s="8"/>
      <c r="G73" s="8"/>
    </row>
    <row r="74" spans="1:7" ht="12.75">
      <c r="A74" s="8"/>
      <c r="B74" s="8"/>
      <c r="C74" s="8"/>
      <c r="D74" s="8"/>
      <c r="E74" s="8"/>
      <c r="F74" s="8"/>
      <c r="G74" s="8"/>
    </row>
    <row r="75" spans="1:7" ht="12.75">
      <c r="A75" s="8"/>
      <c r="B75" s="8"/>
      <c r="C75" s="8"/>
      <c r="D75" s="8"/>
      <c r="E75" s="8"/>
      <c r="F75" s="8"/>
      <c r="G75" s="8"/>
    </row>
    <row r="76" spans="1:7" ht="12.75">
      <c r="A76" s="8"/>
      <c r="B76" s="8"/>
      <c r="C76" s="8"/>
      <c r="D76" s="8"/>
      <c r="E76" s="8"/>
      <c r="F76" s="8"/>
      <c r="G76" s="8"/>
    </row>
    <row r="77" spans="1:7" ht="12.75">
      <c r="A77" s="8"/>
      <c r="B77" s="8"/>
      <c r="C77" s="8"/>
      <c r="D77" s="8"/>
      <c r="E77" s="8"/>
      <c r="F77" s="8"/>
      <c r="G77" s="8"/>
    </row>
    <row r="78" spans="1:7" ht="12.75">
      <c r="A78" s="8"/>
      <c r="B78" s="8"/>
      <c r="C78" s="8"/>
      <c r="D78" s="8"/>
      <c r="E78" s="8"/>
      <c r="F78" s="8"/>
      <c r="G78" s="8"/>
    </row>
    <row r="79" spans="1:7" ht="12.75">
      <c r="A79" s="8"/>
      <c r="B79" s="8"/>
      <c r="C79" s="8"/>
      <c r="D79" s="8"/>
      <c r="E79" s="8"/>
      <c r="F79" s="8"/>
      <c r="G79" s="8"/>
    </row>
  </sheetData>
  <sheetProtection/>
  <mergeCells count="44">
    <mergeCell ref="A39:D39"/>
    <mergeCell ref="F39:G39"/>
    <mergeCell ref="A40:D40"/>
    <mergeCell ref="A41:D41"/>
    <mergeCell ref="A35:D35"/>
    <mergeCell ref="A36:D36"/>
    <mergeCell ref="A37:D37"/>
    <mergeCell ref="A38:E38"/>
    <mergeCell ref="A32:D32"/>
    <mergeCell ref="F32:G32"/>
    <mergeCell ref="A33:D33"/>
    <mergeCell ref="A34:E34"/>
    <mergeCell ref="A28:D28"/>
    <mergeCell ref="A29:D29"/>
    <mergeCell ref="A30:D30"/>
    <mergeCell ref="A31:D31"/>
    <mergeCell ref="A24:D24"/>
    <mergeCell ref="A25:D25"/>
    <mergeCell ref="A26:D26"/>
    <mergeCell ref="A27:D27"/>
    <mergeCell ref="A20:A22"/>
    <mergeCell ref="B20:E22"/>
    <mergeCell ref="F20:G20"/>
    <mergeCell ref="A23:D23"/>
    <mergeCell ref="A16:D16"/>
    <mergeCell ref="A17:E17"/>
    <mergeCell ref="A18:D18"/>
    <mergeCell ref="A19:E19"/>
    <mergeCell ref="A12:E12"/>
    <mergeCell ref="A13:D13"/>
    <mergeCell ref="A14:D14"/>
    <mergeCell ref="A15:D15"/>
    <mergeCell ref="A9:D9"/>
    <mergeCell ref="A10:D10"/>
    <mergeCell ref="A1:G1"/>
    <mergeCell ref="A2:G2"/>
    <mergeCell ref="A3:B3"/>
    <mergeCell ref="D3:G3"/>
    <mergeCell ref="F10:G10"/>
    <mergeCell ref="A11:D11"/>
    <mergeCell ref="A4:G4"/>
    <mergeCell ref="A5:E5"/>
    <mergeCell ref="F5:G5"/>
    <mergeCell ref="A8:E8"/>
  </mergeCells>
  <printOptions/>
  <pageMargins left="0.787401575" right="0.787401575" top="0.984251969" bottom="0.984251969" header="0.492125985" footer="0.49212598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selection activeCell="G46" sqref="G46"/>
    </sheetView>
  </sheetViews>
  <sheetFormatPr defaultColWidth="9.140625" defaultRowHeight="12.75"/>
  <cols>
    <col min="5" max="5" width="10.7109375" style="0" customWidth="1"/>
    <col min="6" max="6" width="33.7109375" style="0" customWidth="1"/>
    <col min="7" max="7" width="14.421875" style="0" customWidth="1"/>
  </cols>
  <sheetData>
    <row r="1" spans="1:7" ht="15" customHeight="1">
      <c r="A1" s="36" t="s">
        <v>10</v>
      </c>
      <c r="B1" s="37"/>
      <c r="C1" s="37"/>
      <c r="D1" s="37"/>
      <c r="E1" s="37"/>
      <c r="F1" s="37"/>
      <c r="G1" s="38"/>
    </row>
    <row r="2" spans="1:7" ht="12.75">
      <c r="A2" s="44"/>
      <c r="B2" s="45"/>
      <c r="C2" s="45"/>
      <c r="D2" s="45"/>
      <c r="E2" s="45"/>
      <c r="F2" s="45"/>
      <c r="G2" s="46"/>
    </row>
    <row r="3" spans="1:7" ht="15" customHeight="1">
      <c r="A3" s="48" t="s">
        <v>7</v>
      </c>
      <c r="B3" s="48"/>
      <c r="C3" s="10"/>
      <c r="D3" s="47"/>
      <c r="E3" s="47"/>
      <c r="F3" s="47"/>
      <c r="G3" s="47"/>
    </row>
    <row r="4" spans="1:7" ht="12.75">
      <c r="A4" s="44"/>
      <c r="B4" s="45"/>
      <c r="C4" s="45"/>
      <c r="D4" s="45"/>
      <c r="E4" s="45"/>
      <c r="F4" s="45"/>
      <c r="G4" s="46"/>
    </row>
    <row r="5" spans="1:7" ht="15" customHeight="1">
      <c r="A5" s="39" t="s">
        <v>0</v>
      </c>
      <c r="B5" s="49"/>
      <c r="C5" s="49"/>
      <c r="D5" s="49"/>
      <c r="E5" s="40"/>
      <c r="F5" s="39" t="s">
        <v>8</v>
      </c>
      <c r="G5" s="40"/>
    </row>
    <row r="6" spans="1:7" ht="12.75">
      <c r="A6" s="1" t="s">
        <v>1</v>
      </c>
      <c r="B6" s="2" t="s">
        <v>3</v>
      </c>
      <c r="C6" s="2" t="s">
        <v>4</v>
      </c>
      <c r="D6" s="2" t="s">
        <v>5</v>
      </c>
      <c r="E6" s="2" t="s">
        <v>6</v>
      </c>
      <c r="F6" s="1" t="s">
        <v>23</v>
      </c>
      <c r="G6" s="16"/>
    </row>
    <row r="7" spans="1:7" ht="12.75">
      <c r="A7" s="1" t="s">
        <v>2</v>
      </c>
      <c r="B7" s="11"/>
      <c r="C7" s="11"/>
      <c r="D7" s="11"/>
      <c r="E7" s="3"/>
      <c r="F7" s="1" t="s">
        <v>43</v>
      </c>
      <c r="G7" s="16"/>
    </row>
    <row r="8" spans="1:7" ht="15" customHeight="1">
      <c r="A8" s="39" t="s">
        <v>9</v>
      </c>
      <c r="B8" s="49"/>
      <c r="C8" s="49"/>
      <c r="D8" s="49"/>
      <c r="E8" s="40"/>
      <c r="F8" s="1" t="s">
        <v>44</v>
      </c>
      <c r="G8" s="17"/>
    </row>
    <row r="9" spans="1:7" ht="12.75">
      <c r="A9" s="41" t="s">
        <v>11</v>
      </c>
      <c r="B9" s="42"/>
      <c r="C9" s="42"/>
      <c r="D9" s="43"/>
      <c r="E9" s="12"/>
      <c r="F9" s="1" t="s">
        <v>6</v>
      </c>
      <c r="G9" s="16"/>
    </row>
    <row r="10" spans="1:7" ht="12.75">
      <c r="A10" s="41" t="s">
        <v>12</v>
      </c>
      <c r="B10" s="42"/>
      <c r="C10" s="42"/>
      <c r="D10" s="43"/>
      <c r="E10" s="12"/>
      <c r="F10" s="39" t="s">
        <v>45</v>
      </c>
      <c r="G10" s="40"/>
    </row>
    <row r="11" spans="1:7" ht="12.75">
      <c r="A11" s="41" t="s">
        <v>13</v>
      </c>
      <c r="B11" s="42"/>
      <c r="C11" s="42"/>
      <c r="D11" s="43"/>
      <c r="E11" s="4"/>
      <c r="F11" s="1" t="s">
        <v>50</v>
      </c>
      <c r="G11" s="13"/>
    </row>
    <row r="12" spans="1:7" ht="12.75">
      <c r="A12" s="39" t="s">
        <v>14</v>
      </c>
      <c r="B12" s="49"/>
      <c r="C12" s="49"/>
      <c r="D12" s="49"/>
      <c r="E12" s="40"/>
      <c r="F12" s="1" t="s">
        <v>53</v>
      </c>
      <c r="G12" s="15"/>
    </row>
    <row r="13" spans="1:7" ht="12.75">
      <c r="A13" s="41" t="s">
        <v>15</v>
      </c>
      <c r="B13" s="42"/>
      <c r="C13" s="42"/>
      <c r="D13" s="43"/>
      <c r="E13" s="12"/>
      <c r="F13" s="1" t="s">
        <v>46</v>
      </c>
      <c r="G13" s="17"/>
    </row>
    <row r="14" spans="1:7" ht="12.75">
      <c r="A14" s="41" t="s">
        <v>17</v>
      </c>
      <c r="B14" s="42"/>
      <c r="C14" s="42"/>
      <c r="D14" s="43"/>
      <c r="E14" s="12"/>
      <c r="F14" s="1" t="s">
        <v>47</v>
      </c>
      <c r="G14" s="17"/>
    </row>
    <row r="15" spans="1:7" ht="12.75">
      <c r="A15" s="41" t="s">
        <v>16</v>
      </c>
      <c r="B15" s="42"/>
      <c r="C15" s="42"/>
      <c r="D15" s="43"/>
      <c r="E15" s="5"/>
      <c r="F15" s="1" t="s">
        <v>51</v>
      </c>
      <c r="G15" s="17"/>
    </row>
    <row r="16" spans="1:7" ht="12.75">
      <c r="A16" s="41" t="s">
        <v>18</v>
      </c>
      <c r="B16" s="42"/>
      <c r="C16" s="42"/>
      <c r="D16" s="43"/>
      <c r="E16" s="12"/>
      <c r="F16" s="1" t="s">
        <v>48</v>
      </c>
      <c r="G16" s="17"/>
    </row>
    <row r="17" spans="1:7" ht="12.75">
      <c r="A17" s="39" t="s">
        <v>19</v>
      </c>
      <c r="B17" s="49"/>
      <c r="C17" s="49"/>
      <c r="D17" s="49"/>
      <c r="E17" s="40"/>
      <c r="F17" s="1" t="s">
        <v>49</v>
      </c>
      <c r="G17" s="17"/>
    </row>
    <row r="18" spans="1:7" ht="12.75">
      <c r="A18" s="41" t="s">
        <v>20</v>
      </c>
      <c r="B18" s="42"/>
      <c r="C18" s="42"/>
      <c r="D18" s="43"/>
      <c r="E18" s="12"/>
      <c r="F18" s="1" t="s">
        <v>52</v>
      </c>
      <c r="G18" s="17"/>
    </row>
    <row r="19" spans="1:7" ht="12.75">
      <c r="A19" s="39" t="s">
        <v>21</v>
      </c>
      <c r="B19" s="49"/>
      <c r="C19" s="49"/>
      <c r="D19" s="49"/>
      <c r="E19" s="40"/>
      <c r="F19" s="1" t="s">
        <v>54</v>
      </c>
      <c r="G19" s="16"/>
    </row>
    <row r="20" spans="1:7" ht="12.75">
      <c r="A20" s="59" t="s">
        <v>22</v>
      </c>
      <c r="B20" s="50"/>
      <c r="C20" s="51"/>
      <c r="D20" s="51"/>
      <c r="E20" s="52"/>
      <c r="F20" s="39" t="s">
        <v>55</v>
      </c>
      <c r="G20" s="40"/>
    </row>
    <row r="21" spans="1:7" ht="12.75">
      <c r="A21" s="60"/>
      <c r="B21" s="53"/>
      <c r="C21" s="54"/>
      <c r="D21" s="54"/>
      <c r="E21" s="55"/>
      <c r="F21" s="1" t="s">
        <v>32</v>
      </c>
      <c r="G21" s="17"/>
    </row>
    <row r="22" spans="1:7" ht="12.75">
      <c r="A22" s="61"/>
      <c r="B22" s="56"/>
      <c r="C22" s="57"/>
      <c r="D22" s="57"/>
      <c r="E22" s="58"/>
      <c r="F22" s="1" t="s">
        <v>56</v>
      </c>
      <c r="G22" s="17"/>
    </row>
    <row r="23" spans="1:7" ht="12.75">
      <c r="A23" s="41" t="s">
        <v>23</v>
      </c>
      <c r="B23" s="42"/>
      <c r="C23" s="42"/>
      <c r="D23" s="43"/>
      <c r="E23" s="10"/>
      <c r="F23" s="1" t="s">
        <v>34</v>
      </c>
      <c r="G23" s="17"/>
    </row>
    <row r="24" spans="1:7" ht="12.75">
      <c r="A24" s="41" t="s">
        <v>25</v>
      </c>
      <c r="B24" s="42"/>
      <c r="C24" s="42"/>
      <c r="D24" s="43"/>
      <c r="E24" s="15"/>
      <c r="F24" s="1" t="s">
        <v>57</v>
      </c>
      <c r="G24" s="15"/>
    </row>
    <row r="25" spans="1:7" ht="12.75">
      <c r="A25" s="41" t="s">
        <v>26</v>
      </c>
      <c r="B25" s="42"/>
      <c r="C25" s="42"/>
      <c r="D25" s="43"/>
      <c r="E25" s="15"/>
      <c r="F25" s="1" t="s">
        <v>58</v>
      </c>
      <c r="G25" s="17"/>
    </row>
    <row r="26" spans="1:7" ht="12.75">
      <c r="A26" s="41" t="s">
        <v>27</v>
      </c>
      <c r="B26" s="42"/>
      <c r="C26" s="42"/>
      <c r="D26" s="43"/>
      <c r="E26" s="15"/>
      <c r="F26" s="1" t="s">
        <v>59</v>
      </c>
      <c r="G26" s="17"/>
    </row>
    <row r="27" spans="1:7" ht="12.75">
      <c r="A27" s="41" t="s">
        <v>28</v>
      </c>
      <c r="B27" s="42"/>
      <c r="C27" s="42"/>
      <c r="D27" s="43"/>
      <c r="E27" s="15"/>
      <c r="F27" s="1" t="s">
        <v>60</v>
      </c>
      <c r="G27" s="15"/>
    </row>
    <row r="28" spans="1:7" ht="12.75">
      <c r="A28" s="41" t="s">
        <v>29</v>
      </c>
      <c r="B28" s="42"/>
      <c r="C28" s="42"/>
      <c r="D28" s="43"/>
      <c r="E28" s="15"/>
      <c r="F28" s="1" t="s">
        <v>61</v>
      </c>
      <c r="G28" s="15"/>
    </row>
    <row r="29" spans="1:7" ht="12.75">
      <c r="A29" s="41" t="s">
        <v>30</v>
      </c>
      <c r="B29" s="42"/>
      <c r="C29" s="42"/>
      <c r="D29" s="43"/>
      <c r="E29" s="16"/>
      <c r="F29" s="1" t="s">
        <v>62</v>
      </c>
      <c r="G29" s="17"/>
    </row>
    <row r="30" spans="1:7" ht="12.75">
      <c r="A30" s="41" t="s">
        <v>31</v>
      </c>
      <c r="B30" s="42"/>
      <c r="C30" s="42"/>
      <c r="D30" s="43"/>
      <c r="E30" s="16"/>
      <c r="F30" s="1" t="s">
        <v>63</v>
      </c>
      <c r="G30" s="17"/>
    </row>
    <row r="31" spans="1:7" ht="12.75">
      <c r="A31" s="41" t="s">
        <v>32</v>
      </c>
      <c r="B31" s="42"/>
      <c r="C31" s="42"/>
      <c r="D31" s="43"/>
      <c r="E31" s="15"/>
      <c r="F31" s="1" t="s">
        <v>64</v>
      </c>
      <c r="G31" s="17"/>
    </row>
    <row r="32" spans="1:7" ht="12.75">
      <c r="A32" s="41" t="s">
        <v>33</v>
      </c>
      <c r="B32" s="42"/>
      <c r="C32" s="42"/>
      <c r="D32" s="43"/>
      <c r="E32" s="15"/>
      <c r="F32" s="39" t="s">
        <v>65</v>
      </c>
      <c r="G32" s="40"/>
    </row>
    <row r="33" spans="1:7" ht="12.75">
      <c r="A33" s="41" t="s">
        <v>34</v>
      </c>
      <c r="B33" s="42"/>
      <c r="C33" s="42"/>
      <c r="D33" s="43"/>
      <c r="E33" s="15"/>
      <c r="F33" s="1" t="s">
        <v>66</v>
      </c>
      <c r="G33" s="14"/>
    </row>
    <row r="34" spans="1:7" ht="12.75">
      <c r="A34" s="39" t="s">
        <v>35</v>
      </c>
      <c r="B34" s="49"/>
      <c r="C34" s="49"/>
      <c r="D34" s="49"/>
      <c r="E34" s="40"/>
      <c r="F34" s="1" t="s">
        <v>67</v>
      </c>
      <c r="G34" s="17"/>
    </row>
    <row r="35" spans="1:7" ht="12.75">
      <c r="A35" s="41" t="s">
        <v>36</v>
      </c>
      <c r="B35" s="42"/>
      <c r="C35" s="42"/>
      <c r="D35" s="43"/>
      <c r="E35" s="13"/>
      <c r="F35" s="1" t="s">
        <v>68</v>
      </c>
      <c r="G35" s="17"/>
    </row>
    <row r="36" spans="1:7" ht="12.75">
      <c r="A36" s="41" t="s">
        <v>37</v>
      </c>
      <c r="B36" s="42"/>
      <c r="C36" s="42"/>
      <c r="D36" s="43"/>
      <c r="E36" s="13"/>
      <c r="F36" s="1" t="s">
        <v>69</v>
      </c>
      <c r="G36" s="17"/>
    </row>
    <row r="37" spans="1:7" ht="12.75">
      <c r="A37" s="41" t="s">
        <v>38</v>
      </c>
      <c r="B37" s="42"/>
      <c r="C37" s="42"/>
      <c r="D37" s="43"/>
      <c r="E37" s="13"/>
      <c r="F37" s="1" t="s">
        <v>78</v>
      </c>
      <c r="G37" s="17">
        <f>G36*E41/100</f>
        <v>0</v>
      </c>
    </row>
    <row r="38" spans="1:7" ht="12.75">
      <c r="A38" s="39" t="s">
        <v>39</v>
      </c>
      <c r="B38" s="49"/>
      <c r="C38" s="49"/>
      <c r="D38" s="49"/>
      <c r="E38" s="40"/>
      <c r="F38" s="1" t="s">
        <v>70</v>
      </c>
      <c r="G38" s="17"/>
    </row>
    <row r="39" spans="1:7" ht="12.75">
      <c r="A39" s="41" t="s">
        <v>40</v>
      </c>
      <c r="B39" s="42"/>
      <c r="C39" s="42"/>
      <c r="D39" s="43"/>
      <c r="E39" s="13"/>
      <c r="F39" s="39" t="s">
        <v>71</v>
      </c>
      <c r="G39" s="40"/>
    </row>
    <row r="40" spans="1:7" ht="12.75">
      <c r="A40" s="41" t="s">
        <v>41</v>
      </c>
      <c r="B40" s="42"/>
      <c r="C40" s="42"/>
      <c r="D40" s="43"/>
      <c r="E40" s="13"/>
      <c r="F40" s="1" t="s">
        <v>23</v>
      </c>
      <c r="G40" s="7"/>
    </row>
    <row r="41" spans="1:7" ht="12.75">
      <c r="A41" s="62" t="s">
        <v>42</v>
      </c>
      <c r="B41" s="62"/>
      <c r="C41" s="62"/>
      <c r="D41" s="62"/>
      <c r="E41" s="6"/>
      <c r="F41" s="1" t="s">
        <v>43</v>
      </c>
      <c r="G41" s="7"/>
    </row>
    <row r="42" spans="1:7" ht="12.75">
      <c r="A42" s="8"/>
      <c r="B42" s="8"/>
      <c r="C42" s="8"/>
      <c r="D42" s="8"/>
      <c r="E42" s="8"/>
      <c r="F42" s="1" t="s">
        <v>72</v>
      </c>
      <c r="G42" s="7"/>
    </row>
    <row r="43" spans="1:7" ht="12.75">
      <c r="A43" s="8"/>
      <c r="B43" s="8"/>
      <c r="C43" s="8"/>
      <c r="D43" s="8"/>
      <c r="E43" s="8"/>
      <c r="F43" s="1" t="s">
        <v>73</v>
      </c>
      <c r="G43" s="7"/>
    </row>
    <row r="44" spans="1:7" ht="12.75">
      <c r="A44" s="8"/>
      <c r="B44" s="8"/>
      <c r="C44" s="8"/>
      <c r="D44" s="8"/>
      <c r="E44" s="8"/>
      <c r="F44" s="1" t="s">
        <v>74</v>
      </c>
      <c r="G44" s="7"/>
    </row>
    <row r="45" spans="1:7" ht="12.75">
      <c r="A45" s="8"/>
      <c r="B45" s="8"/>
      <c r="C45" s="8"/>
      <c r="D45" s="8"/>
      <c r="E45" s="8"/>
      <c r="F45" s="1" t="s">
        <v>75</v>
      </c>
      <c r="G45" s="7"/>
    </row>
    <row r="46" spans="1:7" ht="12.75">
      <c r="A46" s="8"/>
      <c r="B46" s="8"/>
      <c r="C46" s="8"/>
      <c r="D46" s="8"/>
      <c r="E46" s="8"/>
      <c r="F46" s="1" t="s">
        <v>6</v>
      </c>
      <c r="G46" s="7"/>
    </row>
    <row r="47" spans="1:7" ht="12.75">
      <c r="A47" s="8"/>
      <c r="B47" s="8"/>
      <c r="C47" s="8"/>
      <c r="D47" s="8"/>
      <c r="E47" s="8"/>
      <c r="F47" s="8"/>
      <c r="G47" s="9"/>
    </row>
    <row r="48" spans="1:7" ht="12.75">
      <c r="A48" s="8"/>
      <c r="B48" s="8"/>
      <c r="C48" s="8"/>
      <c r="D48" s="8"/>
      <c r="E48" s="8"/>
      <c r="F48" s="8"/>
      <c r="G48" s="9"/>
    </row>
    <row r="49" spans="1:7" ht="12.75">
      <c r="A49" s="8"/>
      <c r="B49" s="8"/>
      <c r="C49" s="8"/>
      <c r="D49" s="8"/>
      <c r="E49" s="8"/>
      <c r="F49" s="8"/>
      <c r="G49" s="9"/>
    </row>
    <row r="50" spans="1:7" ht="12.75">
      <c r="A50" s="8"/>
      <c r="B50" s="8"/>
      <c r="C50" s="8"/>
      <c r="D50" s="8"/>
      <c r="E50" s="8"/>
      <c r="F50" s="8"/>
      <c r="G50" s="9"/>
    </row>
    <row r="51" spans="1:7" ht="12.75">
      <c r="A51" s="8"/>
      <c r="B51" s="8"/>
      <c r="C51" s="8"/>
      <c r="D51" s="8"/>
      <c r="E51" s="8"/>
      <c r="F51" s="8"/>
      <c r="G51" s="8"/>
    </row>
    <row r="52" spans="1:7" ht="12.75">
      <c r="A52" s="8"/>
      <c r="B52" s="8"/>
      <c r="C52" s="8"/>
      <c r="D52" s="8"/>
      <c r="E52" s="8"/>
      <c r="F52" s="8"/>
      <c r="G52" s="8"/>
    </row>
    <row r="53" spans="1:7" ht="12.75">
      <c r="A53" s="8"/>
      <c r="B53" s="8"/>
      <c r="C53" s="8"/>
      <c r="D53" s="8"/>
      <c r="E53" s="8"/>
      <c r="F53" s="8"/>
      <c r="G53" s="8"/>
    </row>
    <row r="54" spans="1:7" ht="12.75">
      <c r="A54" s="8"/>
      <c r="B54" s="8"/>
      <c r="C54" s="8"/>
      <c r="D54" s="8"/>
      <c r="E54" s="8"/>
      <c r="F54" s="8"/>
      <c r="G54" s="8"/>
    </row>
    <row r="55" spans="1:7" ht="12.75">
      <c r="A55" s="8"/>
      <c r="B55" s="8"/>
      <c r="C55" s="8"/>
      <c r="D55" s="8"/>
      <c r="E55" s="8"/>
      <c r="F55" s="8"/>
      <c r="G55" s="8"/>
    </row>
    <row r="56" spans="1:7" ht="12.75">
      <c r="A56" s="8"/>
      <c r="B56" s="8"/>
      <c r="C56" s="8"/>
      <c r="D56" s="8"/>
      <c r="E56" s="8"/>
      <c r="F56" s="8"/>
      <c r="G56" s="8"/>
    </row>
    <row r="57" spans="1:7" ht="12.75">
      <c r="A57" s="8"/>
      <c r="B57" s="8"/>
      <c r="C57" s="8"/>
      <c r="D57" s="8"/>
      <c r="E57" s="8"/>
      <c r="F57" s="8"/>
      <c r="G57" s="8"/>
    </row>
    <row r="58" spans="1:7" ht="12.75">
      <c r="A58" s="8"/>
      <c r="B58" s="8"/>
      <c r="C58" s="8"/>
      <c r="D58" s="8"/>
      <c r="E58" s="8"/>
      <c r="F58" s="8"/>
      <c r="G58" s="8"/>
    </row>
    <row r="59" spans="1:7" ht="12.75">
      <c r="A59" s="8"/>
      <c r="B59" s="8"/>
      <c r="C59" s="8"/>
      <c r="D59" s="8"/>
      <c r="E59" s="8"/>
      <c r="F59" s="8"/>
      <c r="G59" s="8"/>
    </row>
    <row r="60" spans="1:7" ht="12.75">
      <c r="A60" s="8"/>
      <c r="B60" s="8"/>
      <c r="C60" s="8"/>
      <c r="D60" s="8"/>
      <c r="E60" s="8"/>
      <c r="F60" s="8"/>
      <c r="G60" s="8"/>
    </row>
    <row r="61" spans="1:7" ht="12.75">
      <c r="A61" s="8"/>
      <c r="B61" s="8"/>
      <c r="C61" s="8"/>
      <c r="D61" s="8"/>
      <c r="E61" s="8"/>
      <c r="F61" s="8"/>
      <c r="G61" s="8"/>
    </row>
    <row r="62" spans="1:7" ht="12.75">
      <c r="A62" s="8"/>
      <c r="B62" s="8"/>
      <c r="C62" s="8"/>
      <c r="D62" s="8"/>
      <c r="E62" s="8"/>
      <c r="F62" s="8"/>
      <c r="G62" s="8"/>
    </row>
    <row r="63" spans="1:7" ht="12.75">
      <c r="A63" s="8"/>
      <c r="B63" s="8"/>
      <c r="C63" s="8"/>
      <c r="D63" s="8"/>
      <c r="E63" s="8"/>
      <c r="F63" s="8"/>
      <c r="G63" s="8"/>
    </row>
    <row r="64" spans="1:7" ht="12.75">
      <c r="A64" s="8"/>
      <c r="B64" s="8"/>
      <c r="C64" s="8"/>
      <c r="D64" s="8"/>
      <c r="E64" s="8"/>
      <c r="F64" s="8"/>
      <c r="G64" s="8"/>
    </row>
    <row r="65" spans="1:7" ht="12.75">
      <c r="A65" s="8"/>
      <c r="B65" s="8"/>
      <c r="C65" s="8"/>
      <c r="D65" s="8"/>
      <c r="E65" s="8"/>
      <c r="F65" s="8"/>
      <c r="G65" s="8"/>
    </row>
    <row r="66" spans="1:7" ht="12.75">
      <c r="A66" s="8"/>
      <c r="B66" s="8"/>
      <c r="C66" s="8"/>
      <c r="D66" s="8"/>
      <c r="E66" s="8"/>
      <c r="F66" s="8"/>
      <c r="G66" s="8"/>
    </row>
    <row r="67" spans="1:7" ht="12.75">
      <c r="A67" s="8"/>
      <c r="B67" s="8"/>
      <c r="C67" s="8"/>
      <c r="D67" s="8"/>
      <c r="E67" s="8"/>
      <c r="F67" s="8"/>
      <c r="G67" s="8"/>
    </row>
    <row r="68" spans="1:7" ht="12.75">
      <c r="A68" s="8"/>
      <c r="B68" s="8"/>
      <c r="C68" s="8"/>
      <c r="D68" s="8"/>
      <c r="E68" s="8"/>
      <c r="F68" s="8"/>
      <c r="G68" s="8"/>
    </row>
    <row r="69" spans="1:7" ht="12.75">
      <c r="A69" s="8"/>
      <c r="B69" s="8"/>
      <c r="C69" s="8"/>
      <c r="D69" s="8"/>
      <c r="E69" s="8"/>
      <c r="F69" s="8"/>
      <c r="G69" s="8"/>
    </row>
    <row r="70" spans="1:7" ht="12.75">
      <c r="A70" s="8"/>
      <c r="B70" s="8"/>
      <c r="C70" s="8"/>
      <c r="D70" s="8"/>
      <c r="E70" s="8"/>
      <c r="F70" s="8"/>
      <c r="G70" s="8"/>
    </row>
    <row r="71" spans="1:7" ht="12.75">
      <c r="A71" s="8"/>
      <c r="B71" s="8"/>
      <c r="C71" s="8"/>
      <c r="D71" s="8"/>
      <c r="E71" s="8"/>
      <c r="F71" s="8"/>
      <c r="G71" s="8"/>
    </row>
    <row r="72" spans="1:7" ht="12.75">
      <c r="A72" s="8"/>
      <c r="B72" s="8"/>
      <c r="C72" s="8"/>
      <c r="D72" s="8"/>
      <c r="E72" s="8"/>
      <c r="F72" s="8"/>
      <c r="G72" s="8"/>
    </row>
    <row r="73" spans="1:7" ht="12.75">
      <c r="A73" s="8"/>
      <c r="B73" s="8"/>
      <c r="C73" s="8"/>
      <c r="D73" s="8"/>
      <c r="E73" s="8"/>
      <c r="F73" s="8"/>
      <c r="G73" s="8"/>
    </row>
    <row r="74" spans="1:7" ht="12.75">
      <c r="A74" s="8"/>
      <c r="B74" s="8"/>
      <c r="C74" s="8"/>
      <c r="D74" s="8"/>
      <c r="E74" s="8"/>
      <c r="F74" s="8"/>
      <c r="G74" s="8"/>
    </row>
    <row r="75" spans="1:7" ht="12.75">
      <c r="A75" s="8"/>
      <c r="B75" s="8"/>
      <c r="C75" s="8"/>
      <c r="D75" s="8"/>
      <c r="E75" s="8"/>
      <c r="F75" s="8"/>
      <c r="G75" s="8"/>
    </row>
    <row r="76" spans="1:7" ht="12.75">
      <c r="A76" s="8"/>
      <c r="B76" s="8"/>
      <c r="C76" s="8"/>
      <c r="D76" s="8"/>
      <c r="E76" s="8"/>
      <c r="F76" s="8"/>
      <c r="G76" s="8"/>
    </row>
    <row r="77" spans="1:7" ht="12.75">
      <c r="A77" s="8"/>
      <c r="B77" s="8"/>
      <c r="C77" s="8"/>
      <c r="D77" s="8"/>
      <c r="E77" s="8"/>
      <c r="F77" s="8"/>
      <c r="G77" s="8"/>
    </row>
    <row r="78" spans="1:7" ht="12.75">
      <c r="A78" s="8"/>
      <c r="B78" s="8"/>
      <c r="C78" s="8"/>
      <c r="D78" s="8"/>
      <c r="E78" s="8"/>
      <c r="F78" s="8"/>
      <c r="G78" s="8"/>
    </row>
    <row r="79" spans="1:7" ht="12.75">
      <c r="A79" s="8"/>
      <c r="B79" s="8"/>
      <c r="C79" s="8"/>
      <c r="D79" s="8"/>
      <c r="E79" s="8"/>
      <c r="F79" s="8"/>
      <c r="G79" s="8"/>
    </row>
  </sheetData>
  <sheetProtection/>
  <mergeCells count="44">
    <mergeCell ref="A1:G1"/>
    <mergeCell ref="A2:G2"/>
    <mergeCell ref="A3:B3"/>
    <mergeCell ref="D3:G3"/>
    <mergeCell ref="A4:G4"/>
    <mergeCell ref="A5:E5"/>
    <mergeCell ref="F5:G5"/>
    <mergeCell ref="A8:E8"/>
    <mergeCell ref="A9:D9"/>
    <mergeCell ref="A10:D10"/>
    <mergeCell ref="F10:G10"/>
    <mergeCell ref="A11:D11"/>
    <mergeCell ref="A12:E12"/>
    <mergeCell ref="A13:D13"/>
    <mergeCell ref="A14:D14"/>
    <mergeCell ref="A15:D15"/>
    <mergeCell ref="A16:D16"/>
    <mergeCell ref="A17:E17"/>
    <mergeCell ref="A18:D18"/>
    <mergeCell ref="A19:E19"/>
    <mergeCell ref="A20:A22"/>
    <mergeCell ref="B20:E22"/>
    <mergeCell ref="F20:G20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F32:G32"/>
    <mergeCell ref="A33:D33"/>
    <mergeCell ref="A34:E34"/>
    <mergeCell ref="A35:D35"/>
    <mergeCell ref="A41:D41"/>
    <mergeCell ref="A36:D36"/>
    <mergeCell ref="A37:D37"/>
    <mergeCell ref="A38:E38"/>
    <mergeCell ref="A39:D39"/>
    <mergeCell ref="F39:G39"/>
    <mergeCell ref="A40:D40"/>
  </mergeCells>
  <printOptions/>
  <pageMargins left="0.787401575" right="0.787401575" top="0.984251969" bottom="0.984251969" header="0.492125985" footer="0.49212598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selection activeCell="H7" sqref="H7"/>
    </sheetView>
  </sheetViews>
  <sheetFormatPr defaultColWidth="9.140625" defaultRowHeight="12.75"/>
  <cols>
    <col min="5" max="5" width="10.7109375" style="0" customWidth="1"/>
    <col min="6" max="6" width="33.7109375" style="0" customWidth="1"/>
    <col min="7" max="7" width="14.421875" style="0" customWidth="1"/>
  </cols>
  <sheetData>
    <row r="1" spans="1:7" ht="15" customHeight="1">
      <c r="A1" s="36" t="s">
        <v>10</v>
      </c>
      <c r="B1" s="37"/>
      <c r="C1" s="37"/>
      <c r="D1" s="37"/>
      <c r="E1" s="37"/>
      <c r="F1" s="37"/>
      <c r="G1" s="38"/>
    </row>
    <row r="2" spans="1:7" ht="12.75">
      <c r="A2" s="44"/>
      <c r="B2" s="45"/>
      <c r="C2" s="45"/>
      <c r="D2" s="45"/>
      <c r="E2" s="45"/>
      <c r="F2" s="45"/>
      <c r="G2" s="46"/>
    </row>
    <row r="3" spans="1:7" ht="15" customHeight="1">
      <c r="A3" s="48" t="s">
        <v>7</v>
      </c>
      <c r="B3" s="48"/>
      <c r="C3" s="10">
        <v>11</v>
      </c>
      <c r="D3" s="47" t="s">
        <v>90</v>
      </c>
      <c r="E3" s="47"/>
      <c r="F3" s="47"/>
      <c r="G3" s="47"/>
    </row>
    <row r="4" spans="1:7" ht="12.75">
      <c r="A4" s="44"/>
      <c r="B4" s="45"/>
      <c r="C4" s="45"/>
      <c r="D4" s="45"/>
      <c r="E4" s="45"/>
      <c r="F4" s="45"/>
      <c r="G4" s="46"/>
    </row>
    <row r="5" spans="1:7" ht="15" customHeight="1">
      <c r="A5" s="39" t="s">
        <v>0</v>
      </c>
      <c r="B5" s="49"/>
      <c r="C5" s="49"/>
      <c r="D5" s="49"/>
      <c r="E5" s="40"/>
      <c r="F5" s="39" t="s">
        <v>8</v>
      </c>
      <c r="G5" s="40"/>
    </row>
    <row r="6" spans="1:7" ht="12.75">
      <c r="A6" s="1" t="s">
        <v>1</v>
      </c>
      <c r="B6" s="2" t="s">
        <v>3</v>
      </c>
      <c r="C6" s="2" t="s">
        <v>4</v>
      </c>
      <c r="D6" s="2" t="s">
        <v>5</v>
      </c>
      <c r="E6" s="2" t="s">
        <v>6</v>
      </c>
      <c r="F6" s="1" t="s">
        <v>23</v>
      </c>
      <c r="G6" s="16">
        <f>((E10*E35)/E28*E24)+(E9*E35)/E27*E24</f>
        <v>906.6750000000001</v>
      </c>
    </row>
    <row r="7" spans="1:7" ht="12.75">
      <c r="A7" s="1" t="s">
        <v>2</v>
      </c>
      <c r="B7" s="11">
        <v>24</v>
      </c>
      <c r="C7" s="11">
        <v>24</v>
      </c>
      <c r="D7" s="11">
        <v>0</v>
      </c>
      <c r="E7" s="3">
        <f>SUM(B7:D7)</f>
        <v>48</v>
      </c>
      <c r="F7" s="1" t="s">
        <v>43</v>
      </c>
      <c r="G7" s="16">
        <f>(((E10*E35)/E28*E24)*E30)+((E9*E35)/E27*E24)*E29</f>
        <v>284.70750000000004</v>
      </c>
    </row>
    <row r="8" spans="1:7" ht="15" customHeight="1">
      <c r="A8" s="39" t="s">
        <v>9</v>
      </c>
      <c r="B8" s="49"/>
      <c r="C8" s="49"/>
      <c r="D8" s="49"/>
      <c r="E8" s="40"/>
      <c r="F8" s="1" t="s">
        <v>44</v>
      </c>
      <c r="G8" s="17">
        <f>E7*E18</f>
        <v>0</v>
      </c>
    </row>
    <row r="9" spans="1:7" ht="12.75">
      <c r="A9" s="41" t="s">
        <v>11</v>
      </c>
      <c r="B9" s="42"/>
      <c r="C9" s="42"/>
      <c r="D9" s="43"/>
      <c r="E9" s="12">
        <v>22.5</v>
      </c>
      <c r="F9" s="1" t="s">
        <v>6</v>
      </c>
      <c r="G9" s="16">
        <v>1191.39</v>
      </c>
    </row>
    <row r="10" spans="1:7" ht="12.75">
      <c r="A10" s="41" t="s">
        <v>12</v>
      </c>
      <c r="B10" s="42"/>
      <c r="C10" s="42"/>
      <c r="D10" s="43"/>
      <c r="E10" s="12">
        <v>49</v>
      </c>
      <c r="F10" s="39" t="s">
        <v>45</v>
      </c>
      <c r="G10" s="40"/>
    </row>
    <row r="11" spans="1:7" ht="12.75">
      <c r="A11" s="41" t="s">
        <v>13</v>
      </c>
      <c r="B11" s="42"/>
      <c r="C11" s="42"/>
      <c r="D11" s="43"/>
      <c r="E11" s="4">
        <f>SUM(E9:E10)</f>
        <v>71.5</v>
      </c>
      <c r="F11" s="1" t="s">
        <v>50</v>
      </c>
      <c r="G11" s="13">
        <v>1</v>
      </c>
    </row>
    <row r="12" spans="1:7" ht="12.75">
      <c r="A12" s="39" t="s">
        <v>14</v>
      </c>
      <c r="B12" s="49"/>
      <c r="C12" s="49"/>
      <c r="D12" s="49"/>
      <c r="E12" s="40"/>
      <c r="F12" s="1" t="s">
        <v>53</v>
      </c>
      <c r="G12" s="15">
        <v>1200</v>
      </c>
    </row>
    <row r="13" spans="1:7" ht="12.75">
      <c r="A13" s="41" t="s">
        <v>15</v>
      </c>
      <c r="B13" s="42"/>
      <c r="C13" s="42"/>
      <c r="D13" s="43"/>
      <c r="E13" s="12"/>
      <c r="F13" s="1" t="s">
        <v>46</v>
      </c>
      <c r="G13" s="17">
        <f>G12/12*G11</f>
        <v>100</v>
      </c>
    </row>
    <row r="14" spans="1:7" ht="12.75">
      <c r="A14" s="41" t="s">
        <v>17</v>
      </c>
      <c r="B14" s="42"/>
      <c r="C14" s="42"/>
      <c r="D14" s="43"/>
      <c r="E14" s="12"/>
      <c r="F14" s="1" t="s">
        <v>47</v>
      </c>
      <c r="G14" s="17">
        <f>G12/3/12*G11</f>
        <v>33.333333333333336</v>
      </c>
    </row>
    <row r="15" spans="1:7" ht="12.75">
      <c r="A15" s="41" t="s">
        <v>16</v>
      </c>
      <c r="B15" s="42"/>
      <c r="C15" s="42"/>
      <c r="D15" s="43"/>
      <c r="E15" s="5"/>
      <c r="F15" s="1" t="s">
        <v>51</v>
      </c>
      <c r="G15" s="17">
        <f>SUM(G12:G14)*8/100*G11</f>
        <v>106.66666666666666</v>
      </c>
    </row>
    <row r="16" spans="1:7" ht="12.75">
      <c r="A16" s="41" t="s">
        <v>18</v>
      </c>
      <c r="B16" s="42"/>
      <c r="C16" s="42"/>
      <c r="D16" s="43"/>
      <c r="E16" s="12"/>
      <c r="F16" s="1" t="s">
        <v>48</v>
      </c>
      <c r="G16" s="17">
        <v>0</v>
      </c>
    </row>
    <row r="17" spans="1:7" ht="12.75">
      <c r="A17" s="39" t="s">
        <v>19</v>
      </c>
      <c r="B17" s="49"/>
      <c r="C17" s="49"/>
      <c r="D17" s="49"/>
      <c r="E17" s="40"/>
      <c r="F17" s="1" t="s">
        <v>49</v>
      </c>
      <c r="G17" s="17">
        <v>0</v>
      </c>
    </row>
    <row r="18" spans="1:7" ht="12.75">
      <c r="A18" s="41" t="s">
        <v>20</v>
      </c>
      <c r="B18" s="42"/>
      <c r="C18" s="42"/>
      <c r="D18" s="43"/>
      <c r="E18" s="12"/>
      <c r="F18" s="1" t="s">
        <v>52</v>
      </c>
      <c r="G18" s="17"/>
    </row>
    <row r="19" spans="1:7" ht="12.75">
      <c r="A19" s="39" t="s">
        <v>21</v>
      </c>
      <c r="B19" s="49"/>
      <c r="C19" s="49"/>
      <c r="D19" s="49"/>
      <c r="E19" s="40"/>
      <c r="F19" s="1" t="s">
        <v>54</v>
      </c>
      <c r="G19" s="16">
        <v>1440</v>
      </c>
    </row>
    <row r="20" spans="1:7" ht="12.75">
      <c r="A20" s="59" t="s">
        <v>22</v>
      </c>
      <c r="B20" s="50" t="s">
        <v>102</v>
      </c>
      <c r="C20" s="51"/>
      <c r="D20" s="51"/>
      <c r="E20" s="52"/>
      <c r="F20" s="39" t="s">
        <v>55</v>
      </c>
      <c r="G20" s="40"/>
    </row>
    <row r="21" spans="1:7" ht="12.75">
      <c r="A21" s="60"/>
      <c r="B21" s="53"/>
      <c r="C21" s="54"/>
      <c r="D21" s="54"/>
      <c r="E21" s="55"/>
      <c r="F21" s="1" t="s">
        <v>32</v>
      </c>
      <c r="G21" s="17">
        <f>E31</f>
        <v>0</v>
      </c>
    </row>
    <row r="22" spans="1:7" ht="12.75">
      <c r="A22" s="61"/>
      <c r="B22" s="56"/>
      <c r="C22" s="57"/>
      <c r="D22" s="57"/>
      <c r="E22" s="58"/>
      <c r="F22" s="1" t="s">
        <v>56</v>
      </c>
      <c r="G22" s="17">
        <f>E32</f>
        <v>396.49</v>
      </c>
    </row>
    <row r="23" spans="1:7" ht="12.75">
      <c r="A23" s="41" t="s">
        <v>23</v>
      </c>
      <c r="B23" s="42"/>
      <c r="C23" s="42"/>
      <c r="D23" s="43"/>
      <c r="E23" s="10" t="s">
        <v>24</v>
      </c>
      <c r="F23" s="1" t="s">
        <v>34</v>
      </c>
      <c r="G23" s="17">
        <f>E33</f>
        <v>38.43</v>
      </c>
    </row>
    <row r="24" spans="1:7" ht="12.75">
      <c r="A24" s="41" t="s">
        <v>25</v>
      </c>
      <c r="B24" s="42"/>
      <c r="C24" s="42"/>
      <c r="D24" s="43"/>
      <c r="E24" s="15">
        <v>2.1</v>
      </c>
      <c r="F24" s="1" t="s">
        <v>57</v>
      </c>
      <c r="G24" s="15">
        <v>2500</v>
      </c>
    </row>
    <row r="25" spans="1:7" ht="12.75">
      <c r="A25" s="41" t="s">
        <v>26</v>
      </c>
      <c r="B25" s="42"/>
      <c r="C25" s="42"/>
      <c r="D25" s="43"/>
      <c r="E25" s="15">
        <v>43000</v>
      </c>
      <c r="F25" s="1" t="s">
        <v>58</v>
      </c>
      <c r="G25" s="17">
        <v>0</v>
      </c>
    </row>
    <row r="26" spans="1:7" ht="12.75">
      <c r="A26" s="41" t="s">
        <v>27</v>
      </c>
      <c r="B26" s="42"/>
      <c r="C26" s="42"/>
      <c r="D26" s="43"/>
      <c r="E26" s="15">
        <v>43000</v>
      </c>
      <c r="F26" s="1" t="s">
        <v>59</v>
      </c>
      <c r="G26" s="17">
        <f>E25-E26</f>
        <v>0</v>
      </c>
    </row>
    <row r="27" spans="1:7" ht="12.75">
      <c r="A27" s="41" t="s">
        <v>28</v>
      </c>
      <c r="B27" s="42"/>
      <c r="C27" s="42"/>
      <c r="D27" s="43"/>
      <c r="E27" s="15">
        <v>4</v>
      </c>
      <c r="F27" s="1" t="s">
        <v>60</v>
      </c>
      <c r="G27" s="15">
        <v>1104.8</v>
      </c>
    </row>
    <row r="28" spans="1:7" ht="12.75">
      <c r="A28" s="41" t="s">
        <v>29</v>
      </c>
      <c r="B28" s="42"/>
      <c r="C28" s="42"/>
      <c r="D28" s="43"/>
      <c r="E28" s="15">
        <v>3.5</v>
      </c>
      <c r="F28" s="1" t="s">
        <v>61</v>
      </c>
      <c r="G28" s="15">
        <v>340</v>
      </c>
    </row>
    <row r="29" spans="1:7" ht="12.75">
      <c r="A29" s="41" t="s">
        <v>30</v>
      </c>
      <c r="B29" s="42"/>
      <c r="C29" s="42"/>
      <c r="D29" s="43"/>
      <c r="E29" s="16">
        <v>0.1</v>
      </c>
      <c r="F29" s="1" t="s">
        <v>62</v>
      </c>
      <c r="G29" s="17">
        <f>SUM(G21:G28)</f>
        <v>4379.72</v>
      </c>
    </row>
    <row r="30" spans="1:7" ht="12.75">
      <c r="A30" s="41" t="s">
        <v>31</v>
      </c>
      <c r="B30" s="42"/>
      <c r="C30" s="42"/>
      <c r="D30" s="43"/>
      <c r="E30" s="16">
        <v>0.4</v>
      </c>
      <c r="F30" s="1" t="s">
        <v>63</v>
      </c>
      <c r="G30" s="17">
        <v>1</v>
      </c>
    </row>
    <row r="31" spans="1:7" ht="12.75">
      <c r="A31" s="41" t="s">
        <v>32</v>
      </c>
      <c r="B31" s="42"/>
      <c r="C31" s="42"/>
      <c r="D31" s="43"/>
      <c r="E31" s="15">
        <v>0</v>
      </c>
      <c r="F31" s="1" t="s">
        <v>64</v>
      </c>
      <c r="G31" s="17">
        <f>G29/10</f>
        <v>437.97200000000004</v>
      </c>
    </row>
    <row r="32" spans="1:7" ht="12.75">
      <c r="A32" s="41" t="s">
        <v>33</v>
      </c>
      <c r="B32" s="42"/>
      <c r="C32" s="42"/>
      <c r="D32" s="43"/>
      <c r="E32" s="15">
        <v>396.49</v>
      </c>
      <c r="F32" s="39" t="s">
        <v>65</v>
      </c>
      <c r="G32" s="40"/>
    </row>
    <row r="33" spans="1:7" ht="12.75">
      <c r="A33" s="41" t="s">
        <v>34</v>
      </c>
      <c r="B33" s="42"/>
      <c r="C33" s="42"/>
      <c r="D33" s="43"/>
      <c r="E33" s="15">
        <v>38.43</v>
      </c>
      <c r="F33" s="1" t="s">
        <v>66</v>
      </c>
      <c r="G33" s="14">
        <v>0.2</v>
      </c>
    </row>
    <row r="34" spans="1:7" ht="12.75">
      <c r="A34" s="39" t="s">
        <v>35</v>
      </c>
      <c r="B34" s="49"/>
      <c r="C34" s="49"/>
      <c r="D34" s="49"/>
      <c r="E34" s="40"/>
      <c r="F34" s="1" t="s">
        <v>67</v>
      </c>
      <c r="G34" s="17">
        <f>E25*G33</f>
        <v>8600</v>
      </c>
    </row>
    <row r="35" spans="1:7" ht="12.75">
      <c r="A35" s="41" t="s">
        <v>36</v>
      </c>
      <c r="B35" s="42"/>
      <c r="C35" s="42"/>
      <c r="D35" s="43"/>
      <c r="E35" s="13">
        <v>22</v>
      </c>
      <c r="F35" s="1" t="s">
        <v>68</v>
      </c>
      <c r="G35" s="17">
        <f>G34/E37</f>
        <v>860</v>
      </c>
    </row>
    <row r="36" spans="1:7" ht="12.75">
      <c r="A36" s="41" t="s">
        <v>37</v>
      </c>
      <c r="B36" s="42"/>
      <c r="C36" s="42"/>
      <c r="D36" s="43"/>
      <c r="E36" s="13">
        <v>180</v>
      </c>
      <c r="F36" s="1" t="s">
        <v>69</v>
      </c>
      <c r="G36" s="17">
        <f>((G9+G19+G31+G35)/(100-E41)*100)</f>
        <v>4180.172340425533</v>
      </c>
    </row>
    <row r="37" spans="1:7" ht="12.75">
      <c r="A37" s="41" t="s">
        <v>38</v>
      </c>
      <c r="B37" s="42"/>
      <c r="C37" s="42"/>
      <c r="D37" s="43"/>
      <c r="E37" s="13">
        <v>10</v>
      </c>
      <c r="F37" s="1" t="s">
        <v>78</v>
      </c>
      <c r="G37" s="17">
        <f>G36*E41/100</f>
        <v>250.810340425532</v>
      </c>
    </row>
    <row r="38" spans="1:7" ht="12.75">
      <c r="A38" s="39" t="s">
        <v>39</v>
      </c>
      <c r="B38" s="49"/>
      <c r="C38" s="49"/>
      <c r="D38" s="49"/>
      <c r="E38" s="40"/>
      <c r="F38" s="1" t="s">
        <v>70</v>
      </c>
      <c r="G38" s="17">
        <f>G36/(E11*E35)</f>
        <v>2.6574522189609233</v>
      </c>
    </row>
    <row r="39" spans="1:7" ht="12.75">
      <c r="A39" s="41" t="s">
        <v>40</v>
      </c>
      <c r="B39" s="42"/>
      <c r="C39" s="42"/>
      <c r="D39" s="43"/>
      <c r="E39" s="13">
        <v>6</v>
      </c>
      <c r="F39" s="39" t="s">
        <v>71</v>
      </c>
      <c r="G39" s="40"/>
    </row>
    <row r="40" spans="1:7" ht="12.75">
      <c r="A40" s="41" t="s">
        <v>41</v>
      </c>
      <c r="B40" s="42"/>
      <c r="C40" s="42"/>
      <c r="D40" s="43"/>
      <c r="E40" s="13">
        <v>0</v>
      </c>
      <c r="F40" s="1" t="s">
        <v>23</v>
      </c>
      <c r="G40" s="7">
        <f>G6/G36</f>
        <v>0.21689895204361417</v>
      </c>
    </row>
    <row r="41" spans="1:7" ht="12.75">
      <c r="A41" s="62" t="s">
        <v>42</v>
      </c>
      <c r="B41" s="62"/>
      <c r="C41" s="62"/>
      <c r="D41" s="62"/>
      <c r="E41" s="6">
        <f>SUM(E39:E40)</f>
        <v>6</v>
      </c>
      <c r="F41" s="1" t="s">
        <v>43</v>
      </c>
      <c r="G41" s="7">
        <f>G7/G36</f>
        <v>0.06810903398566993</v>
      </c>
    </row>
    <row r="42" spans="1:7" ht="12.75">
      <c r="A42" s="8"/>
      <c r="B42" s="8"/>
      <c r="C42" s="8"/>
      <c r="D42" s="8"/>
      <c r="E42" s="8"/>
      <c r="F42" s="1" t="s">
        <v>72</v>
      </c>
      <c r="G42" s="7">
        <f>G37/G36</f>
        <v>0.060000000000000005</v>
      </c>
    </row>
    <row r="43" spans="1:7" ht="12.75">
      <c r="A43" s="8"/>
      <c r="B43" s="8"/>
      <c r="C43" s="8"/>
      <c r="D43" s="8"/>
      <c r="E43" s="8"/>
      <c r="F43" s="1" t="s">
        <v>73</v>
      </c>
      <c r="G43" s="7">
        <f>G19/G36</f>
        <v>0.3444834046850353</v>
      </c>
    </row>
    <row r="44" spans="1:7" ht="12.75">
      <c r="A44" s="8"/>
      <c r="B44" s="8"/>
      <c r="C44" s="8"/>
      <c r="D44" s="8"/>
      <c r="E44" s="8"/>
      <c r="F44" s="1" t="s">
        <v>74</v>
      </c>
      <c r="G44" s="7">
        <f>G35/G36</f>
        <v>0.20573314446467386</v>
      </c>
    </row>
    <row r="45" spans="1:7" ht="12.75">
      <c r="A45" s="8"/>
      <c r="B45" s="8"/>
      <c r="C45" s="8"/>
      <c r="D45" s="8"/>
      <c r="E45" s="8"/>
      <c r="F45" s="1" t="s">
        <v>75</v>
      </c>
      <c r="G45" s="7">
        <f>G31/G36</f>
        <v>0.10477367063660716</v>
      </c>
    </row>
    <row r="46" spans="1:7" ht="12.75">
      <c r="A46" s="8"/>
      <c r="B46" s="8"/>
      <c r="C46" s="8"/>
      <c r="D46" s="8"/>
      <c r="E46" s="8"/>
      <c r="F46" s="1" t="s">
        <v>6</v>
      </c>
      <c r="G46" s="7">
        <f>SUM(G40:G45)</f>
        <v>0.9999982058156004</v>
      </c>
    </row>
    <row r="47" spans="1:7" ht="12.75">
      <c r="A47" s="8"/>
      <c r="B47" s="8"/>
      <c r="C47" s="8"/>
      <c r="D47" s="8"/>
      <c r="E47" s="8"/>
      <c r="F47" s="8"/>
      <c r="G47" s="9"/>
    </row>
    <row r="48" spans="1:7" ht="12.75">
      <c r="A48" s="8"/>
      <c r="B48" s="8"/>
      <c r="C48" s="8"/>
      <c r="D48" s="8"/>
      <c r="E48" s="8"/>
      <c r="F48" s="8"/>
      <c r="G48" s="9"/>
    </row>
    <row r="49" spans="1:7" ht="12.75">
      <c r="A49" s="8"/>
      <c r="B49" s="8"/>
      <c r="C49" s="8"/>
      <c r="D49" s="8"/>
      <c r="E49" s="8"/>
      <c r="F49" s="8"/>
      <c r="G49" s="9"/>
    </row>
    <row r="50" spans="1:7" ht="12.75">
      <c r="A50" s="8"/>
      <c r="B50" s="8"/>
      <c r="C50" s="8"/>
      <c r="D50" s="8"/>
      <c r="E50" s="8"/>
      <c r="F50" s="8"/>
      <c r="G50" s="9"/>
    </row>
    <row r="51" spans="1:7" ht="12.75">
      <c r="A51" s="8"/>
      <c r="B51" s="8"/>
      <c r="C51" s="8"/>
      <c r="D51" s="8"/>
      <c r="E51" s="8"/>
      <c r="F51" s="8"/>
      <c r="G51" s="8"/>
    </row>
    <row r="52" spans="1:7" ht="12.75">
      <c r="A52" s="8"/>
      <c r="B52" s="8"/>
      <c r="C52" s="8"/>
      <c r="D52" s="8"/>
      <c r="E52" s="8"/>
      <c r="F52" s="8"/>
      <c r="G52" s="8"/>
    </row>
    <row r="53" spans="1:7" ht="12.75">
      <c r="A53" s="8"/>
      <c r="B53" s="8"/>
      <c r="C53" s="8"/>
      <c r="D53" s="8"/>
      <c r="E53" s="8"/>
      <c r="F53" s="8"/>
      <c r="G53" s="8"/>
    </row>
    <row r="54" spans="1:7" ht="12.75">
      <c r="A54" s="8"/>
      <c r="B54" s="8"/>
      <c r="C54" s="8"/>
      <c r="D54" s="8"/>
      <c r="E54" s="8"/>
      <c r="F54" s="8"/>
      <c r="G54" s="8"/>
    </row>
    <row r="55" spans="1:7" ht="12.75">
      <c r="A55" s="8"/>
      <c r="B55" s="8"/>
      <c r="C55" s="8"/>
      <c r="D55" s="8"/>
      <c r="E55" s="8"/>
      <c r="F55" s="8"/>
      <c r="G55" s="8"/>
    </row>
    <row r="56" spans="1:7" ht="12.75">
      <c r="A56" s="8"/>
      <c r="B56" s="8"/>
      <c r="C56" s="8"/>
      <c r="D56" s="8"/>
      <c r="E56" s="8"/>
      <c r="F56" s="8"/>
      <c r="G56" s="8"/>
    </row>
    <row r="57" spans="1:7" ht="12.75">
      <c r="A57" s="8"/>
      <c r="B57" s="8"/>
      <c r="C57" s="8"/>
      <c r="D57" s="8"/>
      <c r="E57" s="8"/>
      <c r="F57" s="8"/>
      <c r="G57" s="8"/>
    </row>
    <row r="58" spans="1:7" ht="12.75">
      <c r="A58" s="8"/>
      <c r="B58" s="8"/>
      <c r="C58" s="8"/>
      <c r="D58" s="8"/>
      <c r="E58" s="8"/>
      <c r="F58" s="8"/>
      <c r="G58" s="8"/>
    </row>
    <row r="59" spans="1:7" ht="12.75">
      <c r="A59" s="8"/>
      <c r="B59" s="8"/>
      <c r="C59" s="8"/>
      <c r="D59" s="8"/>
      <c r="E59" s="8"/>
      <c r="F59" s="8"/>
      <c r="G59" s="8"/>
    </row>
    <row r="60" spans="1:7" ht="12.75">
      <c r="A60" s="8"/>
      <c r="B60" s="8"/>
      <c r="C60" s="8"/>
      <c r="D60" s="8"/>
      <c r="E60" s="8"/>
      <c r="F60" s="8"/>
      <c r="G60" s="8"/>
    </row>
    <row r="61" spans="1:7" ht="12.75">
      <c r="A61" s="8"/>
      <c r="B61" s="8"/>
      <c r="C61" s="8"/>
      <c r="D61" s="8"/>
      <c r="E61" s="8"/>
      <c r="F61" s="8"/>
      <c r="G61" s="8"/>
    </row>
    <row r="62" spans="1:7" ht="12.75">
      <c r="A62" s="8"/>
      <c r="B62" s="8"/>
      <c r="C62" s="8"/>
      <c r="D62" s="8"/>
      <c r="E62" s="8"/>
      <c r="F62" s="8"/>
      <c r="G62" s="8"/>
    </row>
    <row r="63" spans="1:7" ht="12.75">
      <c r="A63" s="8"/>
      <c r="B63" s="8"/>
      <c r="C63" s="8"/>
      <c r="D63" s="8"/>
      <c r="E63" s="8"/>
      <c r="F63" s="8"/>
      <c r="G63" s="8"/>
    </row>
    <row r="64" spans="1:7" ht="12.75">
      <c r="A64" s="8"/>
      <c r="B64" s="8"/>
      <c r="C64" s="8"/>
      <c r="D64" s="8"/>
      <c r="E64" s="8"/>
      <c r="F64" s="8"/>
      <c r="G64" s="8"/>
    </row>
    <row r="65" spans="1:7" ht="12.75">
      <c r="A65" s="8"/>
      <c r="B65" s="8"/>
      <c r="C65" s="8"/>
      <c r="D65" s="8"/>
      <c r="E65" s="8"/>
      <c r="F65" s="8"/>
      <c r="G65" s="8"/>
    </row>
    <row r="66" spans="1:7" ht="12.75">
      <c r="A66" s="8"/>
      <c r="B66" s="8"/>
      <c r="C66" s="8"/>
      <c r="D66" s="8"/>
      <c r="E66" s="8"/>
      <c r="F66" s="8"/>
      <c r="G66" s="8"/>
    </row>
    <row r="67" spans="1:7" ht="12.75">
      <c r="A67" s="8"/>
      <c r="B67" s="8"/>
      <c r="C67" s="8"/>
      <c r="D67" s="8"/>
      <c r="E67" s="8"/>
      <c r="F67" s="8"/>
      <c r="G67" s="8"/>
    </row>
    <row r="68" spans="1:7" ht="12.75">
      <c r="A68" s="8"/>
      <c r="B68" s="8"/>
      <c r="C68" s="8"/>
      <c r="D68" s="8"/>
      <c r="E68" s="8"/>
      <c r="F68" s="8"/>
      <c r="G68" s="8"/>
    </row>
    <row r="69" spans="1:7" ht="12.75">
      <c r="A69" s="8"/>
      <c r="B69" s="8"/>
      <c r="C69" s="8"/>
      <c r="D69" s="8"/>
      <c r="E69" s="8"/>
      <c r="F69" s="8"/>
      <c r="G69" s="8"/>
    </row>
    <row r="70" spans="1:7" ht="12.75">
      <c r="A70" s="8"/>
      <c r="B70" s="8"/>
      <c r="C70" s="8"/>
      <c r="D70" s="8"/>
      <c r="E70" s="8"/>
      <c r="F70" s="8"/>
      <c r="G70" s="8"/>
    </row>
    <row r="71" spans="1:7" ht="12.75">
      <c r="A71" s="8"/>
      <c r="B71" s="8"/>
      <c r="C71" s="8"/>
      <c r="D71" s="8"/>
      <c r="E71" s="8"/>
      <c r="F71" s="8"/>
      <c r="G71" s="8"/>
    </row>
    <row r="72" spans="1:7" ht="12.75">
      <c r="A72" s="8"/>
      <c r="B72" s="8"/>
      <c r="C72" s="8"/>
      <c r="D72" s="8"/>
      <c r="E72" s="8"/>
      <c r="F72" s="8"/>
      <c r="G72" s="8"/>
    </row>
    <row r="73" spans="1:7" ht="12.75">
      <c r="A73" s="8"/>
      <c r="B73" s="8"/>
      <c r="C73" s="8"/>
      <c r="D73" s="8"/>
      <c r="E73" s="8"/>
      <c r="F73" s="8"/>
      <c r="G73" s="8"/>
    </row>
    <row r="74" spans="1:7" ht="12.75">
      <c r="A74" s="8"/>
      <c r="B74" s="8"/>
      <c r="C74" s="8"/>
      <c r="D74" s="8"/>
      <c r="E74" s="8"/>
      <c r="F74" s="8"/>
      <c r="G74" s="8"/>
    </row>
    <row r="75" spans="1:7" ht="12.75">
      <c r="A75" s="8"/>
      <c r="B75" s="8"/>
      <c r="C75" s="8"/>
      <c r="D75" s="8"/>
      <c r="E75" s="8"/>
      <c r="F75" s="8"/>
      <c r="G75" s="8"/>
    </row>
    <row r="76" spans="1:7" ht="12.75">
      <c r="A76" s="8"/>
      <c r="B76" s="8"/>
      <c r="C76" s="8"/>
      <c r="D76" s="8"/>
      <c r="E76" s="8"/>
      <c r="F76" s="8"/>
      <c r="G76" s="8"/>
    </row>
    <row r="77" spans="1:7" ht="12.75">
      <c r="A77" s="8"/>
      <c r="B77" s="8"/>
      <c r="C77" s="8"/>
      <c r="D77" s="8"/>
      <c r="E77" s="8"/>
      <c r="F77" s="8"/>
      <c r="G77" s="8"/>
    </row>
    <row r="78" spans="1:7" ht="12.75">
      <c r="A78" s="8"/>
      <c r="B78" s="8"/>
      <c r="C78" s="8"/>
      <c r="D78" s="8"/>
      <c r="E78" s="8"/>
      <c r="F78" s="8"/>
      <c r="G78" s="8"/>
    </row>
    <row r="79" spans="1:7" ht="12.75">
      <c r="A79" s="8"/>
      <c r="B79" s="8"/>
      <c r="C79" s="8"/>
      <c r="D79" s="8"/>
      <c r="E79" s="8"/>
      <c r="F79" s="8"/>
      <c r="G79" s="8"/>
    </row>
  </sheetData>
  <sheetProtection/>
  <mergeCells count="44">
    <mergeCell ref="A1:G1"/>
    <mergeCell ref="A2:G2"/>
    <mergeCell ref="A3:B3"/>
    <mergeCell ref="D3:G3"/>
    <mergeCell ref="A4:G4"/>
    <mergeCell ref="A5:E5"/>
    <mergeCell ref="F5:G5"/>
    <mergeCell ref="A8:E8"/>
    <mergeCell ref="A9:D9"/>
    <mergeCell ref="A10:D10"/>
    <mergeCell ref="F10:G10"/>
    <mergeCell ref="A11:D11"/>
    <mergeCell ref="A12:E12"/>
    <mergeCell ref="A13:D13"/>
    <mergeCell ref="A14:D14"/>
    <mergeCell ref="A15:D15"/>
    <mergeCell ref="A16:D16"/>
    <mergeCell ref="A17:E17"/>
    <mergeCell ref="A18:D18"/>
    <mergeCell ref="A19:E19"/>
    <mergeCell ref="A20:A22"/>
    <mergeCell ref="B20:E22"/>
    <mergeCell ref="F20:G20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F32:G32"/>
    <mergeCell ref="A33:D33"/>
    <mergeCell ref="A34:E34"/>
    <mergeCell ref="A35:D35"/>
    <mergeCell ref="A41:D41"/>
    <mergeCell ref="A36:D36"/>
    <mergeCell ref="A37:D37"/>
    <mergeCell ref="A38:E38"/>
    <mergeCell ref="A39:D39"/>
    <mergeCell ref="F39:G39"/>
    <mergeCell ref="A40:D4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selection activeCell="A25" sqref="A25:D25"/>
    </sheetView>
  </sheetViews>
  <sheetFormatPr defaultColWidth="9.140625" defaultRowHeight="12.75"/>
  <cols>
    <col min="5" max="5" width="10.7109375" style="0" customWidth="1"/>
    <col min="6" max="6" width="33.7109375" style="0" customWidth="1"/>
    <col min="7" max="7" width="14.421875" style="0" customWidth="1"/>
  </cols>
  <sheetData>
    <row r="1" spans="1:7" ht="15" customHeight="1">
      <c r="A1" s="36" t="s">
        <v>10</v>
      </c>
      <c r="B1" s="37"/>
      <c r="C1" s="37"/>
      <c r="D1" s="37"/>
      <c r="E1" s="37"/>
      <c r="F1" s="37"/>
      <c r="G1" s="38"/>
    </row>
    <row r="2" spans="1:7" ht="12.75">
      <c r="A2" s="44"/>
      <c r="B2" s="45"/>
      <c r="C2" s="45"/>
      <c r="D2" s="45"/>
      <c r="E2" s="45"/>
      <c r="F2" s="45"/>
      <c r="G2" s="46"/>
    </row>
    <row r="3" spans="1:7" ht="15" customHeight="1">
      <c r="A3" s="48" t="s">
        <v>7</v>
      </c>
      <c r="B3" s="48"/>
      <c r="C3" s="10">
        <v>1</v>
      </c>
      <c r="D3" s="47" t="s">
        <v>79</v>
      </c>
      <c r="E3" s="47"/>
      <c r="F3" s="47"/>
      <c r="G3" s="47"/>
    </row>
    <row r="4" spans="1:7" ht="12.75">
      <c r="A4" s="44"/>
      <c r="B4" s="45"/>
      <c r="C4" s="45"/>
      <c r="D4" s="45"/>
      <c r="E4" s="45"/>
      <c r="F4" s="45"/>
      <c r="G4" s="46"/>
    </row>
    <row r="5" spans="1:7" ht="15" customHeight="1">
      <c r="A5" s="39" t="s">
        <v>0</v>
      </c>
      <c r="B5" s="49"/>
      <c r="C5" s="49"/>
      <c r="D5" s="49"/>
      <c r="E5" s="40"/>
      <c r="F5" s="39" t="s">
        <v>8</v>
      </c>
      <c r="G5" s="40"/>
    </row>
    <row r="6" spans="1:7" ht="12.75">
      <c r="A6" s="1" t="s">
        <v>1</v>
      </c>
      <c r="B6" s="2" t="s">
        <v>3</v>
      </c>
      <c r="C6" s="2" t="s">
        <v>4</v>
      </c>
      <c r="D6" s="2" t="s">
        <v>5</v>
      </c>
      <c r="E6" s="2" t="s">
        <v>6</v>
      </c>
      <c r="F6" s="1" t="s">
        <v>23</v>
      </c>
      <c r="G6" s="16">
        <f>((E10*E35)/E28*E24)+(E9*E35)/E27*E24</f>
        <v>0</v>
      </c>
    </row>
    <row r="7" spans="1:7" ht="12.75">
      <c r="A7" s="1" t="s">
        <v>2</v>
      </c>
      <c r="B7" s="11">
        <v>25</v>
      </c>
      <c r="C7" s="11">
        <v>18</v>
      </c>
      <c r="D7" s="11">
        <v>0</v>
      </c>
      <c r="E7" s="3">
        <f>SUM(B7:D7)</f>
        <v>43</v>
      </c>
      <c r="F7" s="1" t="s">
        <v>43</v>
      </c>
      <c r="G7" s="16">
        <f>(((E10*E35)/E28*E24)*E30)+((E9*E35)/E27*E24)*E29</f>
        <v>0</v>
      </c>
    </row>
    <row r="8" spans="1:7" ht="15" customHeight="1">
      <c r="A8" s="39" t="s">
        <v>9</v>
      </c>
      <c r="B8" s="49"/>
      <c r="C8" s="49"/>
      <c r="D8" s="49"/>
      <c r="E8" s="40"/>
      <c r="F8" s="1" t="s">
        <v>44</v>
      </c>
      <c r="G8" s="17">
        <f>E7*E18</f>
        <v>0</v>
      </c>
    </row>
    <row r="9" spans="1:7" ht="12.75">
      <c r="A9" s="41" t="s">
        <v>11</v>
      </c>
      <c r="B9" s="42"/>
      <c r="C9" s="42"/>
      <c r="D9" s="43"/>
      <c r="E9" s="12">
        <v>15</v>
      </c>
      <c r="F9" s="1" t="s">
        <v>6</v>
      </c>
      <c r="G9" s="16">
        <f>SUM(G6:G8)</f>
        <v>0</v>
      </c>
    </row>
    <row r="10" spans="1:7" ht="12.75">
      <c r="A10" s="41" t="s">
        <v>12</v>
      </c>
      <c r="B10" s="42"/>
      <c r="C10" s="42"/>
      <c r="D10" s="43"/>
      <c r="E10" s="12">
        <v>109</v>
      </c>
      <c r="F10" s="39" t="s">
        <v>45</v>
      </c>
      <c r="G10" s="40"/>
    </row>
    <row r="11" spans="1:7" ht="12.75">
      <c r="A11" s="41" t="s">
        <v>13</v>
      </c>
      <c r="B11" s="42"/>
      <c r="C11" s="42"/>
      <c r="D11" s="43"/>
      <c r="E11" s="4">
        <f>SUM(E9:E10)</f>
        <v>124</v>
      </c>
      <c r="F11" s="1" t="s">
        <v>50</v>
      </c>
      <c r="G11" s="13">
        <v>1</v>
      </c>
    </row>
    <row r="12" spans="1:7" ht="12.75">
      <c r="A12" s="39" t="s">
        <v>14</v>
      </c>
      <c r="B12" s="49"/>
      <c r="C12" s="49"/>
      <c r="D12" s="49"/>
      <c r="E12" s="40"/>
      <c r="F12" s="1" t="s">
        <v>53</v>
      </c>
      <c r="G12" s="15"/>
    </row>
    <row r="13" spans="1:7" ht="12.75">
      <c r="A13" s="41" t="s">
        <v>15</v>
      </c>
      <c r="B13" s="42"/>
      <c r="C13" s="42"/>
      <c r="D13" s="43"/>
      <c r="E13" s="12">
        <v>0</v>
      </c>
      <c r="F13" s="1" t="s">
        <v>46</v>
      </c>
      <c r="G13" s="17">
        <f>G12/12*G11</f>
        <v>0</v>
      </c>
    </row>
    <row r="14" spans="1:7" ht="12.75">
      <c r="A14" s="41" t="s">
        <v>17</v>
      </c>
      <c r="B14" s="42"/>
      <c r="C14" s="42"/>
      <c r="D14" s="43"/>
      <c r="E14" s="12">
        <v>0</v>
      </c>
      <c r="F14" s="1" t="s">
        <v>47</v>
      </c>
      <c r="G14" s="17">
        <f>G12/3/12*G11</f>
        <v>0</v>
      </c>
    </row>
    <row r="15" spans="1:7" ht="12.75">
      <c r="A15" s="41" t="s">
        <v>16</v>
      </c>
      <c r="B15" s="42"/>
      <c r="C15" s="42"/>
      <c r="D15" s="43"/>
      <c r="E15" s="5">
        <f>SUM(E13:E14)</f>
        <v>0</v>
      </c>
      <c r="F15" s="1" t="s">
        <v>51</v>
      </c>
      <c r="G15" s="17">
        <f>SUM(G12:G14)*8/100*G11</f>
        <v>0</v>
      </c>
    </row>
    <row r="16" spans="1:7" ht="12.75">
      <c r="A16" s="41" t="s">
        <v>18</v>
      </c>
      <c r="B16" s="42"/>
      <c r="C16" s="42"/>
      <c r="D16" s="43"/>
      <c r="E16" s="12">
        <v>0</v>
      </c>
      <c r="F16" s="1" t="s">
        <v>48</v>
      </c>
      <c r="G16" s="17">
        <v>0</v>
      </c>
    </row>
    <row r="17" spans="1:7" ht="12.75">
      <c r="A17" s="39" t="s">
        <v>19</v>
      </c>
      <c r="B17" s="49"/>
      <c r="C17" s="49"/>
      <c r="D17" s="49"/>
      <c r="E17" s="40"/>
      <c r="F17" s="1" t="s">
        <v>49</v>
      </c>
      <c r="G17" s="17">
        <v>0</v>
      </c>
    </row>
    <row r="18" spans="1:7" ht="12.75">
      <c r="A18" s="41" t="s">
        <v>20</v>
      </c>
      <c r="B18" s="42"/>
      <c r="C18" s="42"/>
      <c r="D18" s="43"/>
      <c r="E18" s="12">
        <v>0</v>
      </c>
      <c r="F18" s="1" t="s">
        <v>52</v>
      </c>
      <c r="G18" s="17"/>
    </row>
    <row r="19" spans="1:7" ht="12.75">
      <c r="A19" s="39" t="s">
        <v>21</v>
      </c>
      <c r="B19" s="49"/>
      <c r="C19" s="49"/>
      <c r="D19" s="49"/>
      <c r="E19" s="40"/>
      <c r="F19" s="1" t="s">
        <v>54</v>
      </c>
      <c r="G19" s="16">
        <f>((G12*G11)+G13+G14+G15+G16+G17+G18)/E37*12</f>
        <v>0</v>
      </c>
    </row>
    <row r="20" spans="1:7" ht="12.75">
      <c r="A20" s="59" t="s">
        <v>22</v>
      </c>
      <c r="B20" s="50" t="s">
        <v>107</v>
      </c>
      <c r="C20" s="51"/>
      <c r="D20" s="51"/>
      <c r="E20" s="52"/>
      <c r="F20" s="39" t="s">
        <v>55</v>
      </c>
      <c r="G20" s="40"/>
    </row>
    <row r="21" spans="1:7" ht="12.75">
      <c r="A21" s="60"/>
      <c r="B21" s="53"/>
      <c r="C21" s="54"/>
      <c r="D21" s="54"/>
      <c r="E21" s="55"/>
      <c r="F21" s="1" t="s">
        <v>32</v>
      </c>
      <c r="G21" s="17">
        <f>E31</f>
        <v>0</v>
      </c>
    </row>
    <row r="22" spans="1:7" ht="12.75">
      <c r="A22" s="61"/>
      <c r="B22" s="56"/>
      <c r="C22" s="57"/>
      <c r="D22" s="57"/>
      <c r="E22" s="58"/>
      <c r="F22" s="1" t="s">
        <v>56</v>
      </c>
      <c r="G22" s="17">
        <f>E32</f>
        <v>0</v>
      </c>
    </row>
    <row r="23" spans="1:7" ht="12.75">
      <c r="A23" s="41" t="s">
        <v>23</v>
      </c>
      <c r="B23" s="42"/>
      <c r="C23" s="42"/>
      <c r="D23" s="43"/>
      <c r="E23" s="10" t="s">
        <v>24</v>
      </c>
      <c r="F23" s="1" t="s">
        <v>34</v>
      </c>
      <c r="G23" s="17">
        <f>E33</f>
        <v>0</v>
      </c>
    </row>
    <row r="24" spans="1:7" ht="12.75">
      <c r="A24" s="41" t="s">
        <v>25</v>
      </c>
      <c r="B24" s="42"/>
      <c r="C24" s="42"/>
      <c r="D24" s="43"/>
      <c r="E24" s="15"/>
      <c r="F24" s="1" t="s">
        <v>57</v>
      </c>
      <c r="G24" s="15">
        <v>2145</v>
      </c>
    </row>
    <row r="25" spans="1:7" ht="12.75">
      <c r="A25" s="41" t="s">
        <v>26</v>
      </c>
      <c r="B25" s="42"/>
      <c r="C25" s="42"/>
      <c r="D25" s="43"/>
      <c r="E25" s="15"/>
      <c r="F25" s="1" t="s">
        <v>58</v>
      </c>
      <c r="G25" s="17">
        <v>0</v>
      </c>
    </row>
    <row r="26" spans="1:7" ht="12.75">
      <c r="A26" s="41" t="s">
        <v>27</v>
      </c>
      <c r="B26" s="42"/>
      <c r="C26" s="42"/>
      <c r="D26" s="43"/>
      <c r="E26" s="15"/>
      <c r="F26" s="1" t="s">
        <v>59</v>
      </c>
      <c r="G26" s="17">
        <f>E25-E26</f>
        <v>0</v>
      </c>
    </row>
    <row r="27" spans="1:7" ht="12.75">
      <c r="A27" s="41" t="s">
        <v>28</v>
      </c>
      <c r="B27" s="42"/>
      <c r="C27" s="42"/>
      <c r="D27" s="43"/>
      <c r="E27" s="15">
        <v>4</v>
      </c>
      <c r="F27" s="1" t="s">
        <v>60</v>
      </c>
      <c r="G27" s="15"/>
    </row>
    <row r="28" spans="1:7" ht="12.75">
      <c r="A28" s="41" t="s">
        <v>29</v>
      </c>
      <c r="B28" s="42"/>
      <c r="C28" s="42"/>
      <c r="D28" s="43"/>
      <c r="E28" s="15">
        <v>3.5</v>
      </c>
      <c r="F28" s="1" t="s">
        <v>61</v>
      </c>
      <c r="G28" s="15"/>
    </row>
    <row r="29" spans="1:7" ht="12.75">
      <c r="A29" s="41" t="s">
        <v>30</v>
      </c>
      <c r="B29" s="42"/>
      <c r="C29" s="42"/>
      <c r="D29" s="43"/>
      <c r="E29" s="16">
        <v>0.1</v>
      </c>
      <c r="F29" s="1" t="s">
        <v>62</v>
      </c>
      <c r="G29" s="17">
        <f>SUM(G21:G28)</f>
        <v>2145</v>
      </c>
    </row>
    <row r="30" spans="1:7" ht="12.75">
      <c r="A30" s="41" t="s">
        <v>31</v>
      </c>
      <c r="B30" s="42"/>
      <c r="C30" s="42"/>
      <c r="D30" s="43"/>
      <c r="E30" s="16">
        <v>0.4</v>
      </c>
      <c r="F30" s="1" t="s">
        <v>63</v>
      </c>
      <c r="G30" s="17">
        <v>1</v>
      </c>
    </row>
    <row r="31" spans="1:7" ht="12.75">
      <c r="A31" s="41" t="s">
        <v>32</v>
      </c>
      <c r="B31" s="42"/>
      <c r="C31" s="42"/>
      <c r="D31" s="43"/>
      <c r="E31" s="15">
        <v>0</v>
      </c>
      <c r="F31" s="1" t="s">
        <v>64</v>
      </c>
      <c r="G31" s="17">
        <f>G29/10</f>
        <v>214.5</v>
      </c>
    </row>
    <row r="32" spans="1:7" ht="12.75">
      <c r="A32" s="41" t="s">
        <v>33</v>
      </c>
      <c r="B32" s="42"/>
      <c r="C32" s="42"/>
      <c r="D32" s="43"/>
      <c r="E32" s="15"/>
      <c r="F32" s="39" t="s">
        <v>65</v>
      </c>
      <c r="G32" s="40"/>
    </row>
    <row r="33" spans="1:7" ht="12.75">
      <c r="A33" s="41" t="s">
        <v>34</v>
      </c>
      <c r="B33" s="42"/>
      <c r="C33" s="42"/>
      <c r="D33" s="43"/>
      <c r="E33" s="15"/>
      <c r="F33" s="1" t="s">
        <v>66</v>
      </c>
      <c r="G33" s="14">
        <v>0.2</v>
      </c>
    </row>
    <row r="34" spans="1:7" ht="12.75">
      <c r="A34" s="39" t="s">
        <v>35</v>
      </c>
      <c r="B34" s="49"/>
      <c r="C34" s="49"/>
      <c r="D34" s="49"/>
      <c r="E34" s="40"/>
      <c r="F34" s="1" t="s">
        <v>67</v>
      </c>
      <c r="G34" s="17">
        <f>E25*G33</f>
        <v>0</v>
      </c>
    </row>
    <row r="35" spans="1:7" ht="12.75">
      <c r="A35" s="41" t="s">
        <v>36</v>
      </c>
      <c r="B35" s="42"/>
      <c r="C35" s="42"/>
      <c r="D35" s="43"/>
      <c r="E35" s="13">
        <v>22</v>
      </c>
      <c r="F35" s="1" t="s">
        <v>68</v>
      </c>
      <c r="G35" s="17">
        <f>G34/E37</f>
        <v>0</v>
      </c>
    </row>
    <row r="36" spans="1:7" ht="12.75">
      <c r="A36" s="41" t="s">
        <v>37</v>
      </c>
      <c r="B36" s="42"/>
      <c r="C36" s="42"/>
      <c r="D36" s="43"/>
      <c r="E36" s="13">
        <v>0</v>
      </c>
      <c r="F36" s="1" t="s">
        <v>69</v>
      </c>
      <c r="G36" s="17">
        <f>((G9+G19+G31+G35)/(100-E41)*100)</f>
        <v>228.19148936170214</v>
      </c>
    </row>
    <row r="37" spans="1:7" ht="12.75">
      <c r="A37" s="41" t="s">
        <v>38</v>
      </c>
      <c r="B37" s="42"/>
      <c r="C37" s="42"/>
      <c r="D37" s="43"/>
      <c r="E37" s="13">
        <v>10</v>
      </c>
      <c r="F37" s="1" t="s">
        <v>78</v>
      </c>
      <c r="G37" s="17">
        <f>G36*E41/100</f>
        <v>13.691489361702128</v>
      </c>
    </row>
    <row r="38" spans="1:7" ht="12.75">
      <c r="A38" s="39" t="s">
        <v>39</v>
      </c>
      <c r="B38" s="49"/>
      <c r="C38" s="49"/>
      <c r="D38" s="49"/>
      <c r="E38" s="40"/>
      <c r="F38" s="1" t="s">
        <v>70</v>
      </c>
      <c r="G38" s="17">
        <f>G36/(E11*E35)</f>
        <v>0.08364790665751545</v>
      </c>
    </row>
    <row r="39" spans="1:7" ht="12.75">
      <c r="A39" s="41" t="s">
        <v>40</v>
      </c>
      <c r="B39" s="42"/>
      <c r="C39" s="42"/>
      <c r="D39" s="43"/>
      <c r="E39" s="13">
        <v>6</v>
      </c>
      <c r="F39" s="39" t="s">
        <v>71</v>
      </c>
      <c r="G39" s="40"/>
    </row>
    <row r="40" spans="1:7" ht="12.75">
      <c r="A40" s="41" t="s">
        <v>41</v>
      </c>
      <c r="B40" s="42"/>
      <c r="C40" s="42"/>
      <c r="D40" s="43"/>
      <c r="E40" s="13">
        <v>0</v>
      </c>
      <c r="F40" s="1" t="s">
        <v>23</v>
      </c>
      <c r="G40" s="7">
        <f>G6/G36</f>
        <v>0</v>
      </c>
    </row>
    <row r="41" spans="1:7" ht="12.75">
      <c r="A41" s="62" t="s">
        <v>42</v>
      </c>
      <c r="B41" s="62"/>
      <c r="C41" s="62"/>
      <c r="D41" s="62"/>
      <c r="E41" s="6">
        <f>SUM(E39:E40)</f>
        <v>6</v>
      </c>
      <c r="F41" s="1" t="s">
        <v>43</v>
      </c>
      <c r="G41" s="7">
        <f>G7/G36</f>
        <v>0</v>
      </c>
    </row>
    <row r="42" spans="1:7" ht="12.75">
      <c r="A42" s="8"/>
      <c r="B42" s="8"/>
      <c r="C42" s="8"/>
      <c r="D42" s="8"/>
      <c r="E42" s="8"/>
      <c r="F42" s="1" t="s">
        <v>72</v>
      </c>
      <c r="G42" s="7">
        <f>G37/G36</f>
        <v>0.06</v>
      </c>
    </row>
    <row r="43" spans="1:7" ht="12.75">
      <c r="A43" s="8"/>
      <c r="B43" s="8"/>
      <c r="C43" s="8"/>
      <c r="D43" s="8"/>
      <c r="E43" s="8"/>
      <c r="F43" s="1" t="s">
        <v>73</v>
      </c>
      <c r="G43" s="7">
        <f>G19/G36</f>
        <v>0</v>
      </c>
    </row>
    <row r="44" spans="1:7" ht="12.75">
      <c r="A44" s="8"/>
      <c r="B44" s="8"/>
      <c r="C44" s="8"/>
      <c r="D44" s="8"/>
      <c r="E44" s="8"/>
      <c r="F44" s="1" t="s">
        <v>74</v>
      </c>
      <c r="G44" s="7">
        <f>G35/G36</f>
        <v>0</v>
      </c>
    </row>
    <row r="45" spans="1:7" ht="12.75">
      <c r="A45" s="8"/>
      <c r="B45" s="8"/>
      <c r="C45" s="8"/>
      <c r="D45" s="8"/>
      <c r="E45" s="8"/>
      <c r="F45" s="1" t="s">
        <v>75</v>
      </c>
      <c r="G45" s="7">
        <f>G31/G36</f>
        <v>0.94</v>
      </c>
    </row>
    <row r="46" spans="1:7" ht="12.75">
      <c r="A46" s="8"/>
      <c r="B46" s="8"/>
      <c r="C46" s="8"/>
      <c r="D46" s="8"/>
      <c r="E46" s="8"/>
      <c r="F46" s="1" t="s">
        <v>6</v>
      </c>
      <c r="G46" s="7">
        <f>SUM(G40:G45)</f>
        <v>1</v>
      </c>
    </row>
    <row r="47" spans="1:7" ht="12.75">
      <c r="A47" s="8"/>
      <c r="B47" s="8"/>
      <c r="C47" s="8"/>
      <c r="D47" s="8"/>
      <c r="E47" s="8"/>
      <c r="F47" s="8"/>
      <c r="G47" s="9"/>
    </row>
    <row r="48" spans="1:7" ht="12.75">
      <c r="A48" s="8"/>
      <c r="B48" s="8"/>
      <c r="C48" s="8"/>
      <c r="D48" s="8"/>
      <c r="E48" s="8"/>
      <c r="F48" s="8"/>
      <c r="G48" s="9"/>
    </row>
    <row r="49" spans="1:7" ht="12.75">
      <c r="A49" s="8"/>
      <c r="B49" s="8"/>
      <c r="C49" s="8"/>
      <c r="D49" s="8"/>
      <c r="E49" s="8"/>
      <c r="F49" s="8"/>
      <c r="G49" s="9"/>
    </row>
    <row r="50" spans="1:7" ht="12.75">
      <c r="A50" s="8"/>
      <c r="B50" s="8"/>
      <c r="C50" s="8"/>
      <c r="D50" s="8"/>
      <c r="E50" s="8"/>
      <c r="F50" s="8"/>
      <c r="G50" s="9"/>
    </row>
    <row r="51" spans="1:7" ht="12.75">
      <c r="A51" s="8"/>
      <c r="B51" s="8"/>
      <c r="C51" s="8"/>
      <c r="D51" s="8"/>
      <c r="E51" s="8"/>
      <c r="F51" s="8"/>
      <c r="G51" s="8"/>
    </row>
    <row r="52" spans="1:7" ht="12.75">
      <c r="A52" s="8"/>
      <c r="B52" s="8"/>
      <c r="C52" s="8"/>
      <c r="D52" s="8"/>
      <c r="E52" s="8"/>
      <c r="F52" s="8"/>
      <c r="G52" s="8"/>
    </row>
    <row r="53" spans="1:7" ht="12.75">
      <c r="A53" s="8"/>
      <c r="B53" s="8"/>
      <c r="C53" s="8"/>
      <c r="D53" s="8"/>
      <c r="E53" s="8"/>
      <c r="F53" s="8"/>
      <c r="G53" s="8"/>
    </row>
    <row r="54" spans="1:7" ht="12.75">
      <c r="A54" s="8"/>
      <c r="B54" s="8"/>
      <c r="C54" s="8"/>
      <c r="D54" s="8"/>
      <c r="E54" s="8"/>
      <c r="F54" s="8"/>
      <c r="G54" s="8"/>
    </row>
    <row r="55" spans="1:7" ht="12.75">
      <c r="A55" s="8"/>
      <c r="B55" s="8"/>
      <c r="C55" s="8"/>
      <c r="D55" s="8"/>
      <c r="E55" s="8"/>
      <c r="F55" s="8"/>
      <c r="G55" s="8"/>
    </row>
    <row r="56" spans="1:7" ht="12.75">
      <c r="A56" s="8"/>
      <c r="B56" s="8"/>
      <c r="C56" s="8"/>
      <c r="D56" s="8"/>
      <c r="E56" s="8"/>
      <c r="F56" s="8"/>
      <c r="G56" s="8"/>
    </row>
    <row r="57" spans="1:7" ht="12.75">
      <c r="A57" s="8"/>
      <c r="B57" s="8"/>
      <c r="C57" s="8"/>
      <c r="D57" s="8"/>
      <c r="E57" s="8"/>
      <c r="F57" s="8"/>
      <c r="G57" s="8"/>
    </row>
    <row r="58" spans="1:7" ht="12.75">
      <c r="A58" s="8"/>
      <c r="B58" s="8"/>
      <c r="C58" s="8"/>
      <c r="D58" s="8"/>
      <c r="E58" s="8"/>
      <c r="F58" s="8"/>
      <c r="G58" s="8"/>
    </row>
    <row r="59" spans="1:7" ht="12.75">
      <c r="A59" s="8"/>
      <c r="B59" s="8"/>
      <c r="C59" s="8"/>
      <c r="D59" s="8"/>
      <c r="E59" s="8"/>
      <c r="F59" s="8"/>
      <c r="G59" s="8"/>
    </row>
    <row r="60" spans="1:7" ht="12.75">
      <c r="A60" s="8"/>
      <c r="B60" s="8"/>
      <c r="C60" s="8"/>
      <c r="D60" s="8"/>
      <c r="E60" s="8"/>
      <c r="F60" s="8"/>
      <c r="G60" s="8"/>
    </row>
    <row r="61" spans="1:7" ht="12.75">
      <c r="A61" s="8"/>
      <c r="B61" s="8"/>
      <c r="C61" s="8"/>
      <c r="D61" s="8"/>
      <c r="E61" s="8"/>
      <c r="F61" s="8"/>
      <c r="G61" s="8"/>
    </row>
    <row r="62" spans="1:7" ht="12.75">
      <c r="A62" s="8"/>
      <c r="B62" s="8"/>
      <c r="C62" s="8"/>
      <c r="D62" s="8"/>
      <c r="E62" s="8"/>
      <c r="F62" s="8"/>
      <c r="G62" s="8"/>
    </row>
    <row r="63" spans="1:7" ht="12.75">
      <c r="A63" s="8"/>
      <c r="B63" s="8"/>
      <c r="C63" s="8"/>
      <c r="D63" s="8"/>
      <c r="E63" s="8"/>
      <c r="F63" s="8"/>
      <c r="G63" s="8"/>
    </row>
    <row r="64" spans="1:7" ht="12.75">
      <c r="A64" s="8"/>
      <c r="B64" s="8"/>
      <c r="C64" s="8"/>
      <c r="D64" s="8"/>
      <c r="E64" s="8"/>
      <c r="F64" s="8"/>
      <c r="G64" s="8"/>
    </row>
    <row r="65" spans="1:7" ht="12.75">
      <c r="A65" s="8"/>
      <c r="B65" s="8"/>
      <c r="C65" s="8"/>
      <c r="D65" s="8"/>
      <c r="E65" s="8"/>
      <c r="F65" s="8"/>
      <c r="G65" s="8"/>
    </row>
    <row r="66" spans="1:7" ht="12.75">
      <c r="A66" s="8"/>
      <c r="B66" s="8"/>
      <c r="C66" s="8"/>
      <c r="D66" s="8"/>
      <c r="E66" s="8"/>
      <c r="F66" s="8"/>
      <c r="G66" s="8"/>
    </row>
    <row r="67" spans="1:7" ht="12.75">
      <c r="A67" s="8"/>
      <c r="B67" s="8"/>
      <c r="C67" s="8"/>
      <c r="D67" s="8"/>
      <c r="E67" s="8"/>
      <c r="F67" s="8"/>
      <c r="G67" s="8"/>
    </row>
    <row r="68" spans="1:7" ht="12.75">
      <c r="A68" s="8"/>
      <c r="B68" s="8"/>
      <c r="C68" s="8"/>
      <c r="D68" s="8"/>
      <c r="E68" s="8"/>
      <c r="F68" s="8"/>
      <c r="G68" s="8"/>
    </row>
    <row r="69" spans="1:7" ht="12.75">
      <c r="A69" s="8"/>
      <c r="B69" s="8"/>
      <c r="C69" s="8"/>
      <c r="D69" s="8"/>
      <c r="E69" s="8"/>
      <c r="F69" s="8"/>
      <c r="G69" s="8"/>
    </row>
    <row r="70" spans="1:7" ht="12.75">
      <c r="A70" s="8"/>
      <c r="B70" s="8"/>
      <c r="C70" s="8"/>
      <c r="D70" s="8"/>
      <c r="E70" s="8"/>
      <c r="F70" s="8"/>
      <c r="G70" s="8"/>
    </row>
    <row r="71" spans="1:7" ht="12.75">
      <c r="A71" s="8"/>
      <c r="B71" s="8"/>
      <c r="C71" s="8"/>
      <c r="D71" s="8"/>
      <c r="E71" s="8"/>
      <c r="F71" s="8"/>
      <c r="G71" s="8"/>
    </row>
    <row r="72" spans="1:7" ht="12.75">
      <c r="A72" s="8"/>
      <c r="B72" s="8"/>
      <c r="C72" s="8"/>
      <c r="D72" s="8"/>
      <c r="E72" s="8"/>
      <c r="F72" s="8"/>
      <c r="G72" s="8"/>
    </row>
    <row r="73" spans="1:7" ht="12.75">
      <c r="A73" s="8"/>
      <c r="B73" s="8"/>
      <c r="C73" s="8"/>
      <c r="D73" s="8"/>
      <c r="E73" s="8"/>
      <c r="F73" s="8"/>
      <c r="G73" s="8"/>
    </row>
    <row r="74" spans="1:7" ht="12.75">
      <c r="A74" s="8"/>
      <c r="B74" s="8"/>
      <c r="C74" s="8"/>
      <c r="D74" s="8"/>
      <c r="E74" s="8"/>
      <c r="F74" s="8"/>
      <c r="G74" s="8"/>
    </row>
    <row r="75" spans="1:7" ht="12.75">
      <c r="A75" s="8"/>
      <c r="B75" s="8"/>
      <c r="C75" s="8"/>
      <c r="D75" s="8"/>
      <c r="E75" s="8"/>
      <c r="F75" s="8"/>
      <c r="G75" s="8"/>
    </row>
    <row r="76" spans="1:7" ht="12.75">
      <c r="A76" s="8"/>
      <c r="B76" s="8"/>
      <c r="C76" s="8"/>
      <c r="D76" s="8"/>
      <c r="E76" s="8"/>
      <c r="F76" s="8"/>
      <c r="G76" s="8"/>
    </row>
    <row r="77" spans="1:7" ht="12.75">
      <c r="A77" s="8"/>
      <c r="B77" s="8"/>
      <c r="C77" s="8"/>
      <c r="D77" s="8"/>
      <c r="E77" s="8"/>
      <c r="F77" s="8"/>
      <c r="G77" s="8"/>
    </row>
    <row r="78" spans="1:7" ht="12.75">
      <c r="A78" s="8"/>
      <c r="B78" s="8"/>
      <c r="C78" s="8"/>
      <c r="D78" s="8"/>
      <c r="E78" s="8"/>
      <c r="F78" s="8"/>
      <c r="G78" s="8"/>
    </row>
    <row r="79" spans="1:7" ht="12.75">
      <c r="A79" s="8"/>
      <c r="B79" s="8"/>
      <c r="C79" s="8"/>
      <c r="D79" s="8"/>
      <c r="E79" s="8"/>
      <c r="F79" s="8"/>
      <c r="G79" s="8"/>
    </row>
  </sheetData>
  <sheetProtection sheet="1" objects="1" scenarios="1"/>
  <mergeCells count="44">
    <mergeCell ref="A1:G1"/>
    <mergeCell ref="A2:G2"/>
    <mergeCell ref="A3:B3"/>
    <mergeCell ref="D3:G3"/>
    <mergeCell ref="A4:G4"/>
    <mergeCell ref="A5:E5"/>
    <mergeCell ref="F5:G5"/>
    <mergeCell ref="A8:E8"/>
    <mergeCell ref="A9:D9"/>
    <mergeCell ref="A10:D10"/>
    <mergeCell ref="F10:G10"/>
    <mergeCell ref="A11:D11"/>
    <mergeCell ref="A12:E12"/>
    <mergeCell ref="A13:D13"/>
    <mergeCell ref="A14:D14"/>
    <mergeCell ref="A15:D15"/>
    <mergeCell ref="A16:D16"/>
    <mergeCell ref="A17:E17"/>
    <mergeCell ref="A18:D18"/>
    <mergeCell ref="A19:E19"/>
    <mergeCell ref="A20:A22"/>
    <mergeCell ref="B20:E22"/>
    <mergeCell ref="F20:G20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F32:G32"/>
    <mergeCell ref="A33:D33"/>
    <mergeCell ref="A34:E34"/>
    <mergeCell ref="A35:D35"/>
    <mergeCell ref="A41:D41"/>
    <mergeCell ref="A36:D36"/>
    <mergeCell ref="A37:D37"/>
    <mergeCell ref="A38:E38"/>
    <mergeCell ref="A39:D39"/>
    <mergeCell ref="F39:G39"/>
    <mergeCell ref="A40:D40"/>
  </mergeCells>
  <printOptions/>
  <pageMargins left="0.787401575" right="0.787401575" top="0.984251969" bottom="0.984251969" header="0.492125985" footer="0.492125985"/>
  <pageSetup horizontalDpi="300" verticalDpi="300" orientation="landscape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selection activeCell="L19" sqref="L19"/>
    </sheetView>
  </sheetViews>
  <sheetFormatPr defaultColWidth="9.140625" defaultRowHeight="12.75"/>
  <cols>
    <col min="5" max="5" width="10.7109375" style="0" customWidth="1"/>
    <col min="6" max="6" width="33.7109375" style="0" customWidth="1"/>
    <col min="7" max="7" width="14.421875" style="0" customWidth="1"/>
  </cols>
  <sheetData>
    <row r="1" spans="1:7" ht="15" customHeight="1">
      <c r="A1" s="36" t="s">
        <v>10</v>
      </c>
      <c r="B1" s="37"/>
      <c r="C1" s="37"/>
      <c r="D1" s="37"/>
      <c r="E1" s="37"/>
      <c r="F1" s="37"/>
      <c r="G1" s="38"/>
    </row>
    <row r="2" spans="1:7" ht="12.75">
      <c r="A2" s="44"/>
      <c r="B2" s="45"/>
      <c r="C2" s="45"/>
      <c r="D2" s="45"/>
      <c r="E2" s="45"/>
      <c r="F2" s="45"/>
      <c r="G2" s="46"/>
    </row>
    <row r="3" spans="1:7" ht="15" customHeight="1">
      <c r="A3" s="48" t="s">
        <v>7</v>
      </c>
      <c r="B3" s="48"/>
      <c r="C3" s="10">
        <v>19</v>
      </c>
      <c r="D3" s="47" t="s">
        <v>100</v>
      </c>
      <c r="E3" s="47"/>
      <c r="F3" s="47"/>
      <c r="G3" s="47"/>
    </row>
    <row r="4" spans="1:7" ht="12.75">
      <c r="A4" s="44"/>
      <c r="B4" s="45"/>
      <c r="C4" s="45"/>
      <c r="D4" s="45"/>
      <c r="E4" s="45"/>
      <c r="F4" s="45"/>
      <c r="G4" s="46"/>
    </row>
    <row r="5" spans="1:7" ht="15" customHeight="1">
      <c r="A5" s="39" t="s">
        <v>0</v>
      </c>
      <c r="B5" s="49"/>
      <c r="C5" s="49"/>
      <c r="D5" s="49"/>
      <c r="E5" s="40"/>
      <c r="F5" s="39" t="s">
        <v>8</v>
      </c>
      <c r="G5" s="40"/>
    </row>
    <row r="6" spans="1:7" ht="12.75">
      <c r="A6" s="1" t="s">
        <v>1</v>
      </c>
      <c r="B6" s="2" t="s">
        <v>3</v>
      </c>
      <c r="C6" s="2" t="s">
        <v>4</v>
      </c>
      <c r="D6" s="2" t="s">
        <v>5</v>
      </c>
      <c r="E6" s="2" t="s">
        <v>6</v>
      </c>
      <c r="F6" s="1" t="s">
        <v>23</v>
      </c>
      <c r="G6" s="16">
        <f>((E10*E35)/E28*E24)+(E9*E35)/E27*E24</f>
        <v>877.96</v>
      </c>
    </row>
    <row r="7" spans="1:7" ht="12.75">
      <c r="A7" s="1" t="s">
        <v>2</v>
      </c>
      <c r="B7" s="11">
        <v>9</v>
      </c>
      <c r="C7" s="11">
        <v>1</v>
      </c>
      <c r="D7" s="11">
        <v>0</v>
      </c>
      <c r="E7" s="3">
        <f>SUM(B7:D7)</f>
        <v>10</v>
      </c>
      <c r="F7" s="1" t="s">
        <v>43</v>
      </c>
      <c r="G7" s="16">
        <f>(((E10*E35)/E28*E24)*E30)+((E9*E35)/E27*E24)*E29</f>
        <v>270.53200000000004</v>
      </c>
    </row>
    <row r="8" spans="1:7" ht="15" customHeight="1">
      <c r="A8" s="39"/>
      <c r="B8" s="49"/>
      <c r="C8" s="49"/>
      <c r="D8" s="49"/>
      <c r="E8" s="40"/>
      <c r="F8" s="1" t="s">
        <v>44</v>
      </c>
      <c r="G8" s="17">
        <f>E7*E18</f>
        <v>0</v>
      </c>
    </row>
    <row r="9" spans="1:7" ht="12.75">
      <c r="A9" s="41" t="s">
        <v>11</v>
      </c>
      <c r="B9" s="42"/>
      <c r="C9" s="42"/>
      <c r="D9" s="43"/>
      <c r="E9" s="12">
        <v>26</v>
      </c>
      <c r="F9" s="1" t="s">
        <v>6</v>
      </c>
      <c r="G9" s="16">
        <f>SUM(G6:G8)</f>
        <v>1148.4920000000002</v>
      </c>
    </row>
    <row r="10" spans="1:7" ht="12.75">
      <c r="A10" s="41" t="s">
        <v>12</v>
      </c>
      <c r="B10" s="42"/>
      <c r="C10" s="42"/>
      <c r="D10" s="43"/>
      <c r="E10" s="12">
        <v>54</v>
      </c>
      <c r="F10" s="39" t="s">
        <v>45</v>
      </c>
      <c r="G10" s="40"/>
    </row>
    <row r="11" spans="1:7" ht="12.75">
      <c r="A11" s="41" t="s">
        <v>13</v>
      </c>
      <c r="B11" s="42"/>
      <c r="C11" s="42"/>
      <c r="D11" s="43"/>
      <c r="E11" s="4">
        <f>SUM(E9:E10)</f>
        <v>80</v>
      </c>
      <c r="F11" s="1" t="s">
        <v>50</v>
      </c>
      <c r="G11" s="13">
        <v>1</v>
      </c>
    </row>
    <row r="12" spans="1:7" ht="12.75">
      <c r="A12" s="39" t="s">
        <v>14</v>
      </c>
      <c r="B12" s="49"/>
      <c r="C12" s="49"/>
      <c r="D12" s="49"/>
      <c r="E12" s="40"/>
      <c r="F12" s="1" t="s">
        <v>53</v>
      </c>
      <c r="G12" s="15">
        <v>1200</v>
      </c>
    </row>
    <row r="13" spans="1:7" ht="12.75">
      <c r="A13" s="41" t="s">
        <v>15</v>
      </c>
      <c r="B13" s="42"/>
      <c r="C13" s="42"/>
      <c r="D13" s="43"/>
      <c r="E13" s="12">
        <v>7</v>
      </c>
      <c r="F13" s="1" t="s">
        <v>46</v>
      </c>
      <c r="G13" s="17">
        <f>G12/12*G11</f>
        <v>100</v>
      </c>
    </row>
    <row r="14" spans="1:7" ht="12.75">
      <c r="A14" s="41" t="s">
        <v>17</v>
      </c>
      <c r="B14" s="42"/>
      <c r="C14" s="42"/>
      <c r="D14" s="43"/>
      <c r="E14" s="12">
        <v>8</v>
      </c>
      <c r="F14" s="1" t="s">
        <v>47</v>
      </c>
      <c r="G14" s="17">
        <f>G12/3/12*G11</f>
        <v>33.333333333333336</v>
      </c>
    </row>
    <row r="15" spans="1:7" ht="12.75">
      <c r="A15" s="41" t="s">
        <v>16</v>
      </c>
      <c r="B15" s="42"/>
      <c r="C15" s="42"/>
      <c r="D15" s="43"/>
      <c r="E15" s="5">
        <f>SUM(E13:E14)</f>
        <v>15</v>
      </c>
      <c r="F15" s="1" t="s">
        <v>51</v>
      </c>
      <c r="G15" s="17">
        <f>SUM(G12:G14)*8/100*G11</f>
        <v>106.66666666666666</v>
      </c>
    </row>
    <row r="16" spans="1:7" ht="12.75">
      <c r="A16" s="41" t="s">
        <v>18</v>
      </c>
      <c r="B16" s="42"/>
      <c r="C16" s="42"/>
      <c r="D16" s="43"/>
      <c r="E16" s="12">
        <v>1</v>
      </c>
      <c r="F16" s="1" t="s">
        <v>48</v>
      </c>
      <c r="G16" s="17">
        <v>0</v>
      </c>
    </row>
    <row r="17" spans="1:7" ht="12.75">
      <c r="A17" s="39" t="s">
        <v>19</v>
      </c>
      <c r="B17" s="49"/>
      <c r="C17" s="49"/>
      <c r="D17" s="49"/>
      <c r="E17" s="40"/>
      <c r="F17" s="1" t="s">
        <v>49</v>
      </c>
      <c r="G17" s="17">
        <v>0</v>
      </c>
    </row>
    <row r="18" spans="1:7" ht="12.75">
      <c r="A18" s="41" t="s">
        <v>20</v>
      </c>
      <c r="B18" s="42"/>
      <c r="C18" s="42"/>
      <c r="D18" s="43"/>
      <c r="E18" s="12">
        <v>0</v>
      </c>
      <c r="F18" s="1" t="s">
        <v>52</v>
      </c>
      <c r="G18" s="17"/>
    </row>
    <row r="19" spans="1:7" ht="12.75">
      <c r="A19" s="39" t="s">
        <v>21</v>
      </c>
      <c r="B19" s="49"/>
      <c r="C19" s="49"/>
      <c r="D19" s="49"/>
      <c r="E19" s="40"/>
      <c r="F19" s="1" t="s">
        <v>54</v>
      </c>
      <c r="G19" s="16">
        <f>((G12*G11)+G13+G14+G15+G16+G17+G18)/E37*12</f>
        <v>1728</v>
      </c>
    </row>
    <row r="20" spans="1:7" ht="12.75">
      <c r="A20" s="59" t="s">
        <v>22</v>
      </c>
      <c r="B20" s="50" t="s">
        <v>99</v>
      </c>
      <c r="C20" s="51"/>
      <c r="D20" s="51"/>
      <c r="E20" s="52"/>
      <c r="F20" s="39"/>
      <c r="G20" s="40"/>
    </row>
    <row r="21" spans="1:7" ht="12.75">
      <c r="A21" s="60"/>
      <c r="B21" s="53"/>
      <c r="C21" s="54"/>
      <c r="D21" s="54"/>
      <c r="E21" s="55"/>
      <c r="F21" s="1" t="s">
        <v>32</v>
      </c>
      <c r="G21" s="17">
        <f>E31</f>
        <v>0</v>
      </c>
    </row>
    <row r="22" spans="1:7" ht="12.75">
      <c r="A22" s="61"/>
      <c r="B22" s="56"/>
      <c r="C22" s="57"/>
      <c r="D22" s="57"/>
      <c r="E22" s="58"/>
      <c r="F22" s="1" t="s">
        <v>56</v>
      </c>
      <c r="G22" s="17">
        <f>E32</f>
        <v>94.87</v>
      </c>
    </row>
    <row r="23" spans="1:7" ht="12.75">
      <c r="A23" s="41" t="s">
        <v>23</v>
      </c>
      <c r="B23" s="42"/>
      <c r="C23" s="42"/>
      <c r="D23" s="43"/>
      <c r="E23" s="10" t="s">
        <v>87</v>
      </c>
      <c r="F23" s="1" t="s">
        <v>34</v>
      </c>
      <c r="G23" s="17">
        <f>E33</f>
        <v>34.87</v>
      </c>
    </row>
    <row r="24" spans="1:7" ht="12.75">
      <c r="A24" s="41" t="s">
        <v>25</v>
      </c>
      <c r="B24" s="42"/>
      <c r="C24" s="42"/>
      <c r="D24" s="43"/>
      <c r="E24" s="15">
        <v>2.82</v>
      </c>
      <c r="F24" s="1" t="s">
        <v>57</v>
      </c>
      <c r="G24" s="15">
        <v>2500</v>
      </c>
    </row>
    <row r="25" spans="1:7" ht="12.75">
      <c r="A25" s="41" t="s">
        <v>26</v>
      </c>
      <c r="B25" s="42"/>
      <c r="C25" s="42"/>
      <c r="D25" s="43"/>
      <c r="E25" s="15">
        <v>22000</v>
      </c>
      <c r="F25" s="1" t="s">
        <v>58</v>
      </c>
      <c r="G25" s="17">
        <v>0</v>
      </c>
    </row>
    <row r="26" spans="1:7" ht="12.75">
      <c r="A26" s="41" t="s">
        <v>27</v>
      </c>
      <c r="B26" s="42"/>
      <c r="C26" s="42"/>
      <c r="D26" s="43"/>
      <c r="E26" s="15">
        <v>21000</v>
      </c>
      <c r="F26" s="1" t="s">
        <v>59</v>
      </c>
      <c r="G26" s="17">
        <f>E25-E26</f>
        <v>1000</v>
      </c>
    </row>
    <row r="27" spans="1:7" ht="12.75">
      <c r="A27" s="41" t="s">
        <v>28</v>
      </c>
      <c r="B27" s="42"/>
      <c r="C27" s="42"/>
      <c r="D27" s="43"/>
      <c r="E27" s="15">
        <v>6</v>
      </c>
      <c r="F27" s="1" t="s">
        <v>60</v>
      </c>
      <c r="G27" s="15">
        <v>1200</v>
      </c>
    </row>
    <row r="28" spans="1:7" ht="12.75">
      <c r="A28" s="41" t="s">
        <v>29</v>
      </c>
      <c r="B28" s="42"/>
      <c r="C28" s="42"/>
      <c r="D28" s="43"/>
      <c r="E28" s="15">
        <v>5.5</v>
      </c>
      <c r="F28" s="1" t="s">
        <v>61</v>
      </c>
      <c r="G28" s="15">
        <v>600</v>
      </c>
    </row>
    <row r="29" spans="1:7" ht="12.75">
      <c r="A29" s="41" t="s">
        <v>30</v>
      </c>
      <c r="B29" s="42"/>
      <c r="C29" s="42"/>
      <c r="D29" s="43"/>
      <c r="E29" s="16">
        <v>0.1</v>
      </c>
      <c r="F29" s="1" t="s">
        <v>62</v>
      </c>
      <c r="G29" s="17">
        <f>SUM(G21:G28)</f>
        <v>5429.74</v>
      </c>
    </row>
    <row r="30" spans="1:7" ht="12.75">
      <c r="A30" s="41" t="s">
        <v>31</v>
      </c>
      <c r="B30" s="42"/>
      <c r="C30" s="42"/>
      <c r="D30" s="43"/>
      <c r="E30" s="16">
        <v>0.4</v>
      </c>
      <c r="F30" s="1" t="s">
        <v>63</v>
      </c>
      <c r="G30" s="17">
        <v>1</v>
      </c>
    </row>
    <row r="31" spans="1:7" ht="12.75">
      <c r="A31" s="41" t="s">
        <v>32</v>
      </c>
      <c r="B31" s="42"/>
      <c r="C31" s="42"/>
      <c r="D31" s="43"/>
      <c r="E31" s="15">
        <v>0</v>
      </c>
      <c r="F31" s="1" t="s">
        <v>64</v>
      </c>
      <c r="G31" s="17">
        <f>G29/10</f>
        <v>542.9739999999999</v>
      </c>
    </row>
    <row r="32" spans="1:7" ht="12.75">
      <c r="A32" s="41" t="s">
        <v>33</v>
      </c>
      <c r="B32" s="42"/>
      <c r="C32" s="42"/>
      <c r="D32" s="43"/>
      <c r="E32" s="15">
        <v>94.87</v>
      </c>
      <c r="F32" s="39" t="s">
        <v>65</v>
      </c>
      <c r="G32" s="40"/>
    </row>
    <row r="33" spans="1:7" ht="12.75">
      <c r="A33" s="41" t="s">
        <v>34</v>
      </c>
      <c r="B33" s="42"/>
      <c r="C33" s="42"/>
      <c r="D33" s="43"/>
      <c r="E33" s="15">
        <v>34.87</v>
      </c>
      <c r="F33" s="1" t="s">
        <v>66</v>
      </c>
      <c r="G33" s="14">
        <v>0.25</v>
      </c>
    </row>
    <row r="34" spans="1:7" ht="12.75">
      <c r="A34" s="39" t="s">
        <v>35</v>
      </c>
      <c r="B34" s="49"/>
      <c r="C34" s="49"/>
      <c r="D34" s="49"/>
      <c r="E34" s="40"/>
      <c r="F34" s="1" t="s">
        <v>67</v>
      </c>
      <c r="G34" s="17">
        <f>E25*G33</f>
        <v>5500</v>
      </c>
    </row>
    <row r="35" spans="1:7" ht="12.75">
      <c r="A35" s="41" t="s">
        <v>36</v>
      </c>
      <c r="B35" s="42"/>
      <c r="C35" s="42"/>
      <c r="D35" s="43"/>
      <c r="E35" s="13">
        <v>22</v>
      </c>
      <c r="F35" s="1" t="s">
        <v>68</v>
      </c>
      <c r="G35" s="17">
        <f>G34/E37</f>
        <v>550</v>
      </c>
    </row>
    <row r="36" spans="1:7" ht="12.75">
      <c r="A36" s="41" t="s">
        <v>37</v>
      </c>
      <c r="B36" s="42"/>
      <c r="C36" s="42"/>
      <c r="D36" s="43"/>
      <c r="E36" s="13">
        <v>180</v>
      </c>
      <c r="F36" s="1" t="s">
        <v>69</v>
      </c>
      <c r="G36" s="17">
        <f>((G9+G19+G31+G35)/(100-E41)*100)</f>
        <v>4222.836170212767</v>
      </c>
    </row>
    <row r="37" spans="1:7" ht="12.75">
      <c r="A37" s="41" t="s">
        <v>38</v>
      </c>
      <c r="B37" s="42"/>
      <c r="C37" s="42"/>
      <c r="D37" s="43"/>
      <c r="E37" s="13">
        <v>10</v>
      </c>
      <c r="F37" s="1" t="s">
        <v>78</v>
      </c>
      <c r="G37" s="17">
        <f>G36*E41/100</f>
        <v>253.37017021276603</v>
      </c>
    </row>
    <row r="38" spans="1:7" ht="12.75">
      <c r="A38" s="39" t="s">
        <v>39</v>
      </c>
      <c r="B38" s="49"/>
      <c r="C38" s="49"/>
      <c r="D38" s="49"/>
      <c r="E38" s="40"/>
      <c r="F38" s="1" t="s">
        <v>70</v>
      </c>
      <c r="G38" s="17">
        <f>G36/(E11*E35)</f>
        <v>2.3993387330754357</v>
      </c>
    </row>
    <row r="39" spans="1:7" ht="12.75">
      <c r="A39" s="41" t="s">
        <v>40</v>
      </c>
      <c r="B39" s="42"/>
      <c r="C39" s="42"/>
      <c r="D39" s="43"/>
      <c r="E39" s="13">
        <v>6</v>
      </c>
      <c r="F39" s="39" t="s">
        <v>71</v>
      </c>
      <c r="G39" s="40"/>
    </row>
    <row r="40" spans="1:7" ht="12.75">
      <c r="A40" s="41" t="s">
        <v>41</v>
      </c>
      <c r="B40" s="42"/>
      <c r="C40" s="42"/>
      <c r="D40" s="43"/>
      <c r="E40" s="13">
        <v>0</v>
      </c>
      <c r="F40" s="1" t="s">
        <v>23</v>
      </c>
      <c r="G40" s="7">
        <f>G6/G36</f>
        <v>0.20790766314662976</v>
      </c>
    </row>
    <row r="41" spans="1:7" ht="12.75">
      <c r="A41" s="62" t="s">
        <v>42</v>
      </c>
      <c r="B41" s="62"/>
      <c r="C41" s="62"/>
      <c r="D41" s="62"/>
      <c r="E41" s="6">
        <f>SUM(E39:E40)</f>
        <v>6</v>
      </c>
      <c r="F41" s="1" t="s">
        <v>43</v>
      </c>
      <c r="G41" s="7">
        <f>G7/G36</f>
        <v>0.06406405294817993</v>
      </c>
    </row>
    <row r="42" spans="1:7" ht="12.75">
      <c r="A42" s="8"/>
      <c r="B42" s="8"/>
      <c r="C42" s="8"/>
      <c r="D42" s="8"/>
      <c r="E42" s="8"/>
      <c r="F42" s="1" t="s">
        <v>72</v>
      </c>
      <c r="G42" s="7">
        <f>G37/G36</f>
        <v>0.060000000000000005</v>
      </c>
    </row>
    <row r="43" spans="1:7" ht="12.75">
      <c r="A43" s="8"/>
      <c r="B43" s="8"/>
      <c r="C43" s="8"/>
      <c r="D43" s="8"/>
      <c r="E43" s="8"/>
      <c r="F43" s="1" t="s">
        <v>73</v>
      </c>
      <c r="G43" s="7">
        <f>G19/G36</f>
        <v>0.40920365610890724</v>
      </c>
    </row>
    <row r="44" spans="1:7" ht="12.75">
      <c r="A44" s="8"/>
      <c r="B44" s="8"/>
      <c r="C44" s="8"/>
      <c r="D44" s="8"/>
      <c r="E44" s="8"/>
      <c r="F44" s="1" t="s">
        <v>74</v>
      </c>
      <c r="G44" s="7">
        <f>G35/G36</f>
        <v>0.13024421924762675</v>
      </c>
    </row>
    <row r="45" spans="1:7" ht="12.75">
      <c r="A45" s="8"/>
      <c r="B45" s="8"/>
      <c r="C45" s="8"/>
      <c r="D45" s="8"/>
      <c r="E45" s="8"/>
      <c r="F45" s="1" t="s">
        <v>75</v>
      </c>
      <c r="G45" s="7">
        <f>G31/G36</f>
        <v>0.12858040854865613</v>
      </c>
    </row>
    <row r="46" spans="1:7" ht="12.75">
      <c r="A46" s="8"/>
      <c r="B46" s="8"/>
      <c r="C46" s="8"/>
      <c r="D46" s="8"/>
      <c r="E46" s="8"/>
      <c r="F46" s="1" t="s">
        <v>6</v>
      </c>
      <c r="G46" s="7">
        <f>SUM(G40:G45)</f>
        <v>0.9999999999999998</v>
      </c>
    </row>
    <row r="47" spans="1:7" ht="12.75">
      <c r="A47" s="8"/>
      <c r="B47" s="8"/>
      <c r="C47" s="8"/>
      <c r="D47" s="8"/>
      <c r="E47" s="8"/>
      <c r="F47" s="8"/>
      <c r="G47" s="9"/>
    </row>
    <row r="48" spans="1:7" ht="12.75">
      <c r="A48" s="8"/>
      <c r="B48" s="8"/>
      <c r="C48" s="8"/>
      <c r="D48" s="8"/>
      <c r="E48" s="8"/>
      <c r="F48" s="8"/>
      <c r="G48" s="9"/>
    </row>
    <row r="49" spans="1:7" ht="12.75">
      <c r="A49" s="8"/>
      <c r="B49" s="8"/>
      <c r="C49" s="8"/>
      <c r="D49" s="8"/>
      <c r="E49" s="8"/>
      <c r="F49" s="8"/>
      <c r="G49" s="9"/>
    </row>
    <row r="50" spans="1:7" ht="12.75">
      <c r="A50" s="8"/>
      <c r="B50" s="8"/>
      <c r="C50" s="8"/>
      <c r="D50" s="8"/>
      <c r="E50" s="8"/>
      <c r="F50" s="8"/>
      <c r="G50" s="9"/>
    </row>
    <row r="51" spans="1:7" ht="12.75">
      <c r="A51" s="8"/>
      <c r="B51" s="8"/>
      <c r="C51" s="8"/>
      <c r="D51" s="8"/>
      <c r="E51" s="8"/>
      <c r="F51" s="8"/>
      <c r="G51" s="8"/>
    </row>
    <row r="52" spans="1:7" ht="12.75">
      <c r="A52" s="8"/>
      <c r="B52" s="8"/>
      <c r="C52" s="8"/>
      <c r="D52" s="8"/>
      <c r="E52" s="8"/>
      <c r="F52" s="8"/>
      <c r="G52" s="8"/>
    </row>
    <row r="53" spans="1:7" ht="12.75">
      <c r="A53" s="8"/>
      <c r="B53" s="8"/>
      <c r="C53" s="8"/>
      <c r="D53" s="8"/>
      <c r="E53" s="8"/>
      <c r="F53" s="8"/>
      <c r="G53" s="8"/>
    </row>
    <row r="54" spans="1:7" ht="12.75">
      <c r="A54" s="8"/>
      <c r="B54" s="8"/>
      <c r="C54" s="8"/>
      <c r="D54" s="8"/>
      <c r="E54" s="8"/>
      <c r="F54" s="8"/>
      <c r="G54" s="8"/>
    </row>
    <row r="55" spans="1:7" ht="12.75">
      <c r="A55" s="8"/>
      <c r="B55" s="8"/>
      <c r="C55" s="8"/>
      <c r="D55" s="8"/>
      <c r="E55" s="8"/>
      <c r="F55" s="8"/>
      <c r="G55" s="8"/>
    </row>
    <row r="56" spans="1:7" ht="12.75">
      <c r="A56" s="8"/>
      <c r="B56" s="8"/>
      <c r="C56" s="8"/>
      <c r="D56" s="8"/>
      <c r="E56" s="8"/>
      <c r="F56" s="8"/>
      <c r="G56" s="8"/>
    </row>
    <row r="57" spans="1:7" ht="12.75">
      <c r="A57" s="8"/>
      <c r="B57" s="8"/>
      <c r="C57" s="8"/>
      <c r="D57" s="8"/>
      <c r="E57" s="8"/>
      <c r="F57" s="8"/>
      <c r="G57" s="8"/>
    </row>
    <row r="58" spans="1:7" ht="12.75">
      <c r="A58" s="8"/>
      <c r="B58" s="8"/>
      <c r="C58" s="8"/>
      <c r="D58" s="8"/>
      <c r="E58" s="8"/>
      <c r="F58" s="8"/>
      <c r="G58" s="8"/>
    </row>
    <row r="59" spans="1:7" ht="12.75">
      <c r="A59" s="8"/>
      <c r="B59" s="8"/>
      <c r="C59" s="8"/>
      <c r="D59" s="8"/>
      <c r="E59" s="8"/>
      <c r="F59" s="8"/>
      <c r="G59" s="8"/>
    </row>
    <row r="60" spans="1:7" ht="12.75">
      <c r="A60" s="8"/>
      <c r="B60" s="8"/>
      <c r="C60" s="8"/>
      <c r="D60" s="8"/>
      <c r="E60" s="8"/>
      <c r="F60" s="8"/>
      <c r="G60" s="8"/>
    </row>
    <row r="61" spans="1:7" ht="12.75">
      <c r="A61" s="8"/>
      <c r="B61" s="8"/>
      <c r="C61" s="8"/>
      <c r="D61" s="8"/>
      <c r="E61" s="8"/>
      <c r="F61" s="8"/>
      <c r="G61" s="8"/>
    </row>
    <row r="62" spans="1:7" ht="12.75">
      <c r="A62" s="8"/>
      <c r="B62" s="8"/>
      <c r="C62" s="8"/>
      <c r="D62" s="8"/>
      <c r="E62" s="8"/>
      <c r="F62" s="8"/>
      <c r="G62" s="8"/>
    </row>
    <row r="63" spans="1:7" ht="12.75">
      <c r="A63" s="8"/>
      <c r="B63" s="8"/>
      <c r="C63" s="8"/>
      <c r="D63" s="8"/>
      <c r="E63" s="8"/>
      <c r="F63" s="8"/>
      <c r="G63" s="8"/>
    </row>
    <row r="64" spans="1:7" ht="12.75">
      <c r="A64" s="8"/>
      <c r="B64" s="8"/>
      <c r="C64" s="8"/>
      <c r="D64" s="8"/>
      <c r="E64" s="8"/>
      <c r="F64" s="8"/>
      <c r="G64" s="8"/>
    </row>
    <row r="65" spans="1:7" ht="12.75">
      <c r="A65" s="8"/>
      <c r="B65" s="8"/>
      <c r="C65" s="8"/>
      <c r="D65" s="8"/>
      <c r="E65" s="8"/>
      <c r="F65" s="8"/>
      <c r="G65" s="8"/>
    </row>
    <row r="66" spans="1:7" ht="12.75">
      <c r="A66" s="8"/>
      <c r="B66" s="8"/>
      <c r="C66" s="8"/>
      <c r="D66" s="8"/>
      <c r="E66" s="8"/>
      <c r="F66" s="8"/>
      <c r="G66" s="8"/>
    </row>
    <row r="67" spans="1:7" ht="12.75">
      <c r="A67" s="8"/>
      <c r="B67" s="8"/>
      <c r="C67" s="8"/>
      <c r="D67" s="8"/>
      <c r="E67" s="8"/>
      <c r="F67" s="8"/>
      <c r="G67" s="8"/>
    </row>
    <row r="68" spans="1:7" ht="12.75">
      <c r="A68" s="8"/>
      <c r="B68" s="8"/>
      <c r="C68" s="8"/>
      <c r="D68" s="8"/>
      <c r="E68" s="8"/>
      <c r="F68" s="8"/>
      <c r="G68" s="8"/>
    </row>
    <row r="69" spans="1:7" ht="12.75">
      <c r="A69" s="8"/>
      <c r="B69" s="8"/>
      <c r="C69" s="8"/>
      <c r="D69" s="8"/>
      <c r="E69" s="8"/>
      <c r="F69" s="8"/>
      <c r="G69" s="8"/>
    </row>
    <row r="70" spans="1:7" ht="12.75">
      <c r="A70" s="8"/>
      <c r="B70" s="8"/>
      <c r="C70" s="8"/>
      <c r="D70" s="8"/>
      <c r="E70" s="8"/>
      <c r="F70" s="8"/>
      <c r="G70" s="8"/>
    </row>
    <row r="71" spans="1:7" ht="12.75">
      <c r="A71" s="8"/>
      <c r="B71" s="8"/>
      <c r="C71" s="8"/>
      <c r="D71" s="8"/>
      <c r="E71" s="8"/>
      <c r="F71" s="8"/>
      <c r="G71" s="8"/>
    </row>
    <row r="72" spans="1:7" ht="12.75">
      <c r="A72" s="8"/>
      <c r="B72" s="8"/>
      <c r="C72" s="8"/>
      <c r="D72" s="8"/>
      <c r="E72" s="8"/>
      <c r="F72" s="8"/>
      <c r="G72" s="8"/>
    </row>
    <row r="73" spans="1:7" ht="12.75">
      <c r="A73" s="8"/>
      <c r="B73" s="8"/>
      <c r="C73" s="8"/>
      <c r="D73" s="8"/>
      <c r="E73" s="8"/>
      <c r="F73" s="8"/>
      <c r="G73" s="8"/>
    </row>
    <row r="74" spans="1:7" ht="12.75">
      <c r="A74" s="8"/>
      <c r="B74" s="8"/>
      <c r="C74" s="8"/>
      <c r="D74" s="8"/>
      <c r="E74" s="8"/>
      <c r="F74" s="8"/>
      <c r="G74" s="8"/>
    </row>
    <row r="75" spans="1:7" ht="12.75">
      <c r="A75" s="8"/>
      <c r="B75" s="8"/>
      <c r="C75" s="8"/>
      <c r="D75" s="8"/>
      <c r="E75" s="8"/>
      <c r="F75" s="8"/>
      <c r="G75" s="8"/>
    </row>
    <row r="76" spans="1:7" ht="12.75">
      <c r="A76" s="8"/>
      <c r="B76" s="8"/>
      <c r="C76" s="8"/>
      <c r="D76" s="8"/>
      <c r="E76" s="8"/>
      <c r="F76" s="8"/>
      <c r="G76" s="8"/>
    </row>
    <row r="77" spans="1:7" ht="12.75">
      <c r="A77" s="8"/>
      <c r="B77" s="8"/>
      <c r="C77" s="8"/>
      <c r="D77" s="8"/>
      <c r="E77" s="8"/>
      <c r="F77" s="8"/>
      <c r="G77" s="8"/>
    </row>
    <row r="78" spans="1:7" ht="12.75">
      <c r="A78" s="8"/>
      <c r="B78" s="8"/>
      <c r="C78" s="8"/>
      <c r="D78" s="8"/>
      <c r="E78" s="8"/>
      <c r="F78" s="8"/>
      <c r="G78" s="8"/>
    </row>
    <row r="79" spans="1:7" ht="12.75">
      <c r="A79" s="8"/>
      <c r="B79" s="8"/>
      <c r="C79" s="8"/>
      <c r="D79" s="8"/>
      <c r="E79" s="8"/>
      <c r="F79" s="8"/>
      <c r="G79" s="8"/>
    </row>
  </sheetData>
  <sheetProtection/>
  <mergeCells count="44">
    <mergeCell ref="A39:D39"/>
    <mergeCell ref="F39:G39"/>
    <mergeCell ref="A40:D40"/>
    <mergeCell ref="A41:D41"/>
    <mergeCell ref="A35:D35"/>
    <mergeCell ref="A36:D36"/>
    <mergeCell ref="A37:D37"/>
    <mergeCell ref="A38:E38"/>
    <mergeCell ref="A32:D32"/>
    <mergeCell ref="F32:G32"/>
    <mergeCell ref="A33:D33"/>
    <mergeCell ref="A34:E34"/>
    <mergeCell ref="A28:D28"/>
    <mergeCell ref="A29:D29"/>
    <mergeCell ref="A30:D30"/>
    <mergeCell ref="A31:D31"/>
    <mergeCell ref="A24:D24"/>
    <mergeCell ref="A25:D25"/>
    <mergeCell ref="A26:D26"/>
    <mergeCell ref="A27:D27"/>
    <mergeCell ref="A20:A22"/>
    <mergeCell ref="B20:E22"/>
    <mergeCell ref="F20:G20"/>
    <mergeCell ref="A23:D23"/>
    <mergeCell ref="A16:D16"/>
    <mergeCell ref="A17:E17"/>
    <mergeCell ref="A18:D18"/>
    <mergeCell ref="A19:E19"/>
    <mergeCell ref="A12:E12"/>
    <mergeCell ref="A13:D13"/>
    <mergeCell ref="A14:D14"/>
    <mergeCell ref="A15:D15"/>
    <mergeCell ref="A9:D9"/>
    <mergeCell ref="A10:D10"/>
    <mergeCell ref="A1:G1"/>
    <mergeCell ref="A2:G2"/>
    <mergeCell ref="A3:B3"/>
    <mergeCell ref="D3:G3"/>
    <mergeCell ref="F10:G10"/>
    <mergeCell ref="A11:D11"/>
    <mergeCell ref="A4:G4"/>
    <mergeCell ref="A5:E5"/>
    <mergeCell ref="F5:G5"/>
    <mergeCell ref="A8:E8"/>
  </mergeCells>
  <printOptions/>
  <pageMargins left="0.787401575" right="0.787401575" top="0.984251969" bottom="0.984251969" header="0.492125985" footer="0.49212598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selection activeCell="A38" sqref="A38:E38"/>
    </sheetView>
  </sheetViews>
  <sheetFormatPr defaultColWidth="9.140625" defaultRowHeight="12.75"/>
  <cols>
    <col min="5" max="5" width="10.7109375" style="0" customWidth="1"/>
    <col min="6" max="6" width="33.7109375" style="0" customWidth="1"/>
    <col min="7" max="7" width="14.421875" style="0" customWidth="1"/>
  </cols>
  <sheetData>
    <row r="1" spans="1:7" ht="15" customHeight="1">
      <c r="A1" s="36" t="s">
        <v>10</v>
      </c>
      <c r="B1" s="37"/>
      <c r="C1" s="37"/>
      <c r="D1" s="37"/>
      <c r="E1" s="37"/>
      <c r="F1" s="37"/>
      <c r="G1" s="38"/>
    </row>
    <row r="2" spans="1:7" ht="12.75">
      <c r="A2" s="44"/>
      <c r="B2" s="45"/>
      <c r="C2" s="45"/>
      <c r="D2" s="45"/>
      <c r="E2" s="45"/>
      <c r="F2" s="45"/>
      <c r="G2" s="46"/>
    </row>
    <row r="3" spans="1:7" ht="15" customHeight="1">
      <c r="A3" s="48" t="s">
        <v>7</v>
      </c>
      <c r="B3" s="48"/>
      <c r="C3" s="10">
        <v>20</v>
      </c>
      <c r="D3" s="47" t="s">
        <v>101</v>
      </c>
      <c r="E3" s="47"/>
      <c r="F3" s="47"/>
      <c r="G3" s="47"/>
    </row>
    <row r="4" spans="1:7" ht="12.75">
      <c r="A4" s="44"/>
      <c r="B4" s="45"/>
      <c r="C4" s="45"/>
      <c r="D4" s="45"/>
      <c r="E4" s="45"/>
      <c r="F4" s="45"/>
      <c r="G4" s="46"/>
    </row>
    <row r="5" spans="1:7" ht="15" customHeight="1">
      <c r="A5" s="39" t="s">
        <v>0</v>
      </c>
      <c r="B5" s="49"/>
      <c r="C5" s="49"/>
      <c r="D5" s="49"/>
      <c r="E5" s="40"/>
      <c r="F5" s="39" t="s">
        <v>8</v>
      </c>
      <c r="G5" s="40"/>
    </row>
    <row r="6" spans="1:7" ht="12.75">
      <c r="A6" s="1" t="s">
        <v>1</v>
      </c>
      <c r="B6" s="2" t="s">
        <v>3</v>
      </c>
      <c r="C6" s="2" t="s">
        <v>4</v>
      </c>
      <c r="D6" s="2" t="s">
        <v>5</v>
      </c>
      <c r="E6" s="2" t="s">
        <v>6</v>
      </c>
      <c r="F6" s="1" t="s">
        <v>23</v>
      </c>
      <c r="G6" s="16">
        <f>((E10*E35)/E28*E24)+(E9*E35)/E27*E24</f>
        <v>759.1833333333334</v>
      </c>
    </row>
    <row r="7" spans="1:7" ht="12.75">
      <c r="A7" s="1" t="s">
        <v>2</v>
      </c>
      <c r="B7" s="11">
        <v>40</v>
      </c>
      <c r="C7" s="11">
        <v>0</v>
      </c>
      <c r="D7" s="11">
        <v>0</v>
      </c>
      <c r="E7" s="3">
        <f>SUM(B7:D7)</f>
        <v>40</v>
      </c>
      <c r="F7" s="1" t="s">
        <v>43</v>
      </c>
      <c r="G7" s="16">
        <f>(((E10*E35)/E28*E24)*E30)+((E9*E35)/E27*E24)*E29</f>
        <v>241.43533333333338</v>
      </c>
    </row>
    <row r="8" spans="1:7" ht="15" customHeight="1">
      <c r="A8" s="39" t="s">
        <v>9</v>
      </c>
      <c r="B8" s="49"/>
      <c r="C8" s="49"/>
      <c r="D8" s="49"/>
      <c r="E8" s="40"/>
      <c r="F8" s="1" t="s">
        <v>44</v>
      </c>
      <c r="G8" s="17">
        <f>E7*E18</f>
        <v>0</v>
      </c>
    </row>
    <row r="9" spans="1:7" ht="12.75">
      <c r="A9" s="41" t="s">
        <v>11</v>
      </c>
      <c r="B9" s="42"/>
      <c r="C9" s="42"/>
      <c r="D9" s="43"/>
      <c r="E9" s="12">
        <v>16.1</v>
      </c>
      <c r="F9" s="1" t="s">
        <v>6</v>
      </c>
      <c r="G9" s="16">
        <f>SUM(G6:G8)</f>
        <v>1000.6186666666667</v>
      </c>
    </row>
    <row r="10" spans="1:7" ht="12.75">
      <c r="A10" s="41" t="s">
        <v>12</v>
      </c>
      <c r="B10" s="42"/>
      <c r="C10" s="42"/>
      <c r="D10" s="43"/>
      <c r="E10" s="12">
        <v>36.7</v>
      </c>
      <c r="F10" s="39" t="s">
        <v>45</v>
      </c>
      <c r="G10" s="40"/>
    </row>
    <row r="11" spans="1:7" ht="12.75">
      <c r="A11" s="41" t="s">
        <v>13</v>
      </c>
      <c r="B11" s="42"/>
      <c r="C11" s="42"/>
      <c r="D11" s="43"/>
      <c r="E11" s="4">
        <f>SUM(E9:E10)</f>
        <v>52.800000000000004</v>
      </c>
      <c r="F11" s="1" t="s">
        <v>50</v>
      </c>
      <c r="G11" s="13">
        <v>1</v>
      </c>
    </row>
    <row r="12" spans="1:7" ht="12.75">
      <c r="A12" s="39" t="s">
        <v>14</v>
      </c>
      <c r="B12" s="49"/>
      <c r="C12" s="49"/>
      <c r="D12" s="49"/>
      <c r="E12" s="40"/>
      <c r="F12" s="1" t="s">
        <v>53</v>
      </c>
      <c r="G12" s="15">
        <v>1000</v>
      </c>
    </row>
    <row r="13" spans="1:7" ht="12.75">
      <c r="A13" s="41" t="s">
        <v>15</v>
      </c>
      <c r="B13" s="42"/>
      <c r="C13" s="42"/>
      <c r="D13" s="43"/>
      <c r="E13" s="12">
        <v>7</v>
      </c>
      <c r="F13" s="1" t="s">
        <v>46</v>
      </c>
      <c r="G13" s="17">
        <f>G12/12*G11</f>
        <v>83.33333333333333</v>
      </c>
    </row>
    <row r="14" spans="1:7" ht="12.75">
      <c r="A14" s="41" t="s">
        <v>17</v>
      </c>
      <c r="B14" s="42"/>
      <c r="C14" s="42"/>
      <c r="D14" s="43"/>
      <c r="E14" s="12">
        <v>8</v>
      </c>
      <c r="F14" s="1" t="s">
        <v>47</v>
      </c>
      <c r="G14" s="17">
        <f>G12/3/12*G11</f>
        <v>27.777777777777775</v>
      </c>
    </row>
    <row r="15" spans="1:7" ht="12.75">
      <c r="A15" s="41" t="s">
        <v>16</v>
      </c>
      <c r="B15" s="42"/>
      <c r="C15" s="42"/>
      <c r="D15" s="43"/>
      <c r="E15" s="5">
        <f>SUM(E13:E14)</f>
        <v>15</v>
      </c>
      <c r="F15" s="1" t="s">
        <v>51</v>
      </c>
      <c r="G15" s="17">
        <f>SUM(G12:G14)*8/100*G11</f>
        <v>88.88888888888889</v>
      </c>
    </row>
    <row r="16" spans="1:7" ht="12.75">
      <c r="A16" s="41" t="s">
        <v>18</v>
      </c>
      <c r="B16" s="42"/>
      <c r="C16" s="42"/>
      <c r="D16" s="43"/>
      <c r="E16" s="12">
        <v>1</v>
      </c>
      <c r="F16" s="1" t="s">
        <v>48</v>
      </c>
      <c r="G16" s="17">
        <v>0</v>
      </c>
    </row>
    <row r="17" spans="1:7" ht="12.75">
      <c r="A17" s="39" t="s">
        <v>19</v>
      </c>
      <c r="B17" s="49"/>
      <c r="C17" s="49"/>
      <c r="D17" s="49"/>
      <c r="E17" s="40"/>
      <c r="F17" s="1" t="s">
        <v>49</v>
      </c>
      <c r="G17" s="17">
        <v>0</v>
      </c>
    </row>
    <row r="18" spans="1:7" ht="12.75">
      <c r="A18" s="41" t="s">
        <v>20</v>
      </c>
      <c r="B18" s="42"/>
      <c r="C18" s="42"/>
      <c r="D18" s="43"/>
      <c r="E18" s="12">
        <v>0</v>
      </c>
      <c r="F18" s="1" t="s">
        <v>52</v>
      </c>
      <c r="G18" s="17"/>
    </row>
    <row r="19" spans="1:7" ht="12.75">
      <c r="A19" s="39" t="s">
        <v>21</v>
      </c>
      <c r="B19" s="49"/>
      <c r="C19" s="49"/>
      <c r="D19" s="49"/>
      <c r="E19" s="40"/>
      <c r="F19" s="1" t="s">
        <v>54</v>
      </c>
      <c r="G19" s="16">
        <f>((G12*G11)+G13+G14+G15+G16+G17+G18)/E37*12</f>
        <v>1440</v>
      </c>
    </row>
    <row r="20" spans="1:7" ht="12.75">
      <c r="A20" s="59" t="s">
        <v>22</v>
      </c>
      <c r="B20" s="50" t="s">
        <v>77</v>
      </c>
      <c r="C20" s="51"/>
      <c r="D20" s="51"/>
      <c r="E20" s="52"/>
      <c r="F20" s="39" t="s">
        <v>55</v>
      </c>
      <c r="G20" s="40"/>
    </row>
    <row r="21" spans="1:7" ht="12.75">
      <c r="A21" s="60"/>
      <c r="B21" s="53"/>
      <c r="C21" s="54"/>
      <c r="D21" s="54"/>
      <c r="E21" s="55"/>
      <c r="F21" s="1" t="s">
        <v>32</v>
      </c>
      <c r="G21" s="17">
        <f>E31</f>
        <v>0</v>
      </c>
    </row>
    <row r="22" spans="1:7" ht="12.75">
      <c r="A22" s="61"/>
      <c r="B22" s="56"/>
      <c r="C22" s="57"/>
      <c r="D22" s="57"/>
      <c r="E22" s="58"/>
      <c r="F22" s="1" t="s">
        <v>56</v>
      </c>
      <c r="G22" s="17">
        <f>E32</f>
        <v>255</v>
      </c>
    </row>
    <row r="23" spans="1:7" ht="12.75">
      <c r="A23" s="41" t="s">
        <v>23</v>
      </c>
      <c r="B23" s="42"/>
      <c r="C23" s="42"/>
      <c r="D23" s="43"/>
      <c r="E23" s="10" t="s">
        <v>24</v>
      </c>
      <c r="F23" s="1" t="s">
        <v>34</v>
      </c>
      <c r="G23" s="17">
        <f>E33</f>
        <v>32.86</v>
      </c>
    </row>
    <row r="24" spans="1:7" ht="12.75">
      <c r="A24" s="41" t="s">
        <v>25</v>
      </c>
      <c r="B24" s="42"/>
      <c r="C24" s="42"/>
      <c r="D24" s="43"/>
      <c r="E24" s="15">
        <v>2.05</v>
      </c>
      <c r="F24" s="1" t="s">
        <v>57</v>
      </c>
      <c r="G24" s="15">
        <v>2500</v>
      </c>
    </row>
    <row r="25" spans="1:7" ht="12.75">
      <c r="A25" s="41" t="s">
        <v>26</v>
      </c>
      <c r="B25" s="42"/>
      <c r="C25" s="42"/>
      <c r="D25" s="43"/>
      <c r="E25" s="15">
        <v>20000</v>
      </c>
      <c r="F25" s="1" t="s">
        <v>58</v>
      </c>
      <c r="G25" s="17">
        <v>0</v>
      </c>
    </row>
    <row r="26" spans="1:7" ht="12.75">
      <c r="A26" s="41" t="s">
        <v>27</v>
      </c>
      <c r="B26" s="42"/>
      <c r="C26" s="42"/>
      <c r="D26" s="43"/>
      <c r="E26" s="15">
        <v>20000</v>
      </c>
      <c r="F26" s="1" t="s">
        <v>59</v>
      </c>
      <c r="G26" s="17">
        <f>E25-E26</f>
        <v>0</v>
      </c>
    </row>
    <row r="27" spans="1:7" ht="12.75">
      <c r="A27" s="41" t="s">
        <v>28</v>
      </c>
      <c r="B27" s="42"/>
      <c r="C27" s="42"/>
      <c r="D27" s="43"/>
      <c r="E27" s="15">
        <v>3.5</v>
      </c>
      <c r="F27" s="1" t="s">
        <v>60</v>
      </c>
      <c r="G27" s="15">
        <v>1658</v>
      </c>
    </row>
    <row r="28" spans="1:7" ht="12.75">
      <c r="A28" s="41" t="s">
        <v>29</v>
      </c>
      <c r="B28" s="42"/>
      <c r="C28" s="42"/>
      <c r="D28" s="43"/>
      <c r="E28" s="15">
        <v>3</v>
      </c>
      <c r="F28" s="1" t="s">
        <v>61</v>
      </c>
      <c r="G28" s="15">
        <v>600</v>
      </c>
    </row>
    <row r="29" spans="1:7" ht="12.75">
      <c r="A29" s="41" t="s">
        <v>30</v>
      </c>
      <c r="B29" s="42"/>
      <c r="C29" s="42"/>
      <c r="D29" s="43"/>
      <c r="E29" s="16">
        <v>0.1</v>
      </c>
      <c r="F29" s="1" t="s">
        <v>62</v>
      </c>
      <c r="G29" s="17">
        <f>SUM(G21:G28)</f>
        <v>5045.860000000001</v>
      </c>
    </row>
    <row r="30" spans="1:7" ht="12.75">
      <c r="A30" s="41" t="s">
        <v>31</v>
      </c>
      <c r="B30" s="42"/>
      <c r="C30" s="42"/>
      <c r="D30" s="43"/>
      <c r="E30" s="16">
        <v>0.4</v>
      </c>
      <c r="F30" s="1" t="s">
        <v>63</v>
      </c>
      <c r="G30" s="17">
        <v>1</v>
      </c>
    </row>
    <row r="31" spans="1:7" ht="12.75">
      <c r="A31" s="41" t="s">
        <v>32</v>
      </c>
      <c r="B31" s="42"/>
      <c r="C31" s="42"/>
      <c r="D31" s="43"/>
      <c r="E31" s="15">
        <v>0</v>
      </c>
      <c r="F31" s="1" t="s">
        <v>64</v>
      </c>
      <c r="G31" s="17">
        <f>G29/10</f>
        <v>504.58600000000007</v>
      </c>
    </row>
    <row r="32" spans="1:7" ht="12.75">
      <c r="A32" s="41" t="s">
        <v>33</v>
      </c>
      <c r="B32" s="42"/>
      <c r="C32" s="42"/>
      <c r="D32" s="43"/>
      <c r="E32" s="15">
        <v>255</v>
      </c>
      <c r="F32" s="39" t="s">
        <v>65</v>
      </c>
      <c r="G32" s="40"/>
    </row>
    <row r="33" spans="1:7" ht="12.75">
      <c r="A33" s="41" t="s">
        <v>34</v>
      </c>
      <c r="B33" s="42"/>
      <c r="C33" s="42"/>
      <c r="D33" s="43"/>
      <c r="E33" s="15">
        <v>32.86</v>
      </c>
      <c r="F33" s="1" t="s">
        <v>66</v>
      </c>
      <c r="G33" s="14">
        <v>0.25</v>
      </c>
    </row>
    <row r="34" spans="1:7" ht="12.75">
      <c r="A34" s="39" t="s">
        <v>35</v>
      </c>
      <c r="B34" s="49"/>
      <c r="C34" s="49"/>
      <c r="D34" s="49"/>
      <c r="E34" s="40"/>
      <c r="F34" s="1" t="s">
        <v>67</v>
      </c>
      <c r="G34" s="17">
        <f>E25*G33</f>
        <v>5000</v>
      </c>
    </row>
    <row r="35" spans="1:7" ht="12.75">
      <c r="A35" s="41" t="s">
        <v>36</v>
      </c>
      <c r="B35" s="42"/>
      <c r="C35" s="42"/>
      <c r="D35" s="43"/>
      <c r="E35" s="13">
        <v>22</v>
      </c>
      <c r="F35" s="1" t="s">
        <v>68</v>
      </c>
      <c r="G35" s="17">
        <f>G34/E37</f>
        <v>500</v>
      </c>
    </row>
    <row r="36" spans="1:7" ht="12.75">
      <c r="A36" s="41" t="s">
        <v>37</v>
      </c>
      <c r="B36" s="42"/>
      <c r="C36" s="42"/>
      <c r="D36" s="43"/>
      <c r="E36" s="13">
        <v>180</v>
      </c>
      <c r="F36" s="1" t="s">
        <v>69</v>
      </c>
      <c r="G36" s="17">
        <f>((G9+G19+G31+G35)/(100-E41)*100)</f>
        <v>3665.1113475177312</v>
      </c>
    </row>
    <row r="37" spans="1:7" ht="12.75">
      <c r="A37" s="41" t="s">
        <v>38</v>
      </c>
      <c r="B37" s="42"/>
      <c r="C37" s="42"/>
      <c r="D37" s="43"/>
      <c r="E37" s="13">
        <v>10</v>
      </c>
      <c r="F37" s="1" t="s">
        <v>78</v>
      </c>
      <c r="G37" s="17">
        <f>G36*E41/100</f>
        <v>219.90668085106387</v>
      </c>
    </row>
    <row r="38" spans="1:7" ht="12.75">
      <c r="A38" s="39" t="s">
        <v>39</v>
      </c>
      <c r="B38" s="49"/>
      <c r="C38" s="49"/>
      <c r="D38" s="49"/>
      <c r="E38" s="40"/>
      <c r="F38" s="1" t="s">
        <v>70</v>
      </c>
      <c r="G38" s="17">
        <f>G36/(E11*E35)</f>
        <v>3.15522671101733</v>
      </c>
    </row>
    <row r="39" spans="1:7" ht="12.75">
      <c r="A39" s="41" t="s">
        <v>40</v>
      </c>
      <c r="B39" s="42"/>
      <c r="C39" s="42"/>
      <c r="D39" s="43"/>
      <c r="E39" s="13">
        <v>6</v>
      </c>
      <c r="F39" s="39" t="s">
        <v>71</v>
      </c>
      <c r="G39" s="40"/>
    </row>
    <row r="40" spans="1:7" ht="12.75">
      <c r="A40" s="41" t="s">
        <v>41</v>
      </c>
      <c r="B40" s="42"/>
      <c r="C40" s="42"/>
      <c r="D40" s="43"/>
      <c r="E40" s="13">
        <v>0</v>
      </c>
      <c r="F40" s="1" t="s">
        <v>23</v>
      </c>
      <c r="G40" s="7">
        <f>G6/G36</f>
        <v>0.20713786331416786</v>
      </c>
    </row>
    <row r="41" spans="1:7" ht="12.75">
      <c r="A41" s="62" t="s">
        <v>42</v>
      </c>
      <c r="B41" s="62"/>
      <c r="C41" s="62"/>
      <c r="D41" s="62"/>
      <c r="E41" s="6">
        <f>SUM(E39:E40)</f>
        <v>6</v>
      </c>
      <c r="F41" s="1" t="s">
        <v>43</v>
      </c>
      <c r="G41" s="7">
        <f>G7/G36</f>
        <v>0.065873942273773</v>
      </c>
    </row>
    <row r="42" spans="1:7" ht="12.75">
      <c r="A42" s="8"/>
      <c r="B42" s="8"/>
      <c r="C42" s="8"/>
      <c r="D42" s="8"/>
      <c r="E42" s="8"/>
      <c r="F42" s="1" t="s">
        <v>72</v>
      </c>
      <c r="G42" s="7">
        <f>G37/G36</f>
        <v>0.06</v>
      </c>
    </row>
    <row r="43" spans="1:7" ht="12.75">
      <c r="A43" s="8"/>
      <c r="B43" s="8"/>
      <c r="C43" s="8"/>
      <c r="D43" s="8"/>
      <c r="E43" s="8"/>
      <c r="F43" s="1" t="s">
        <v>73</v>
      </c>
      <c r="G43" s="7">
        <f>G19/G36</f>
        <v>0.39289392966881304</v>
      </c>
    </row>
    <row r="44" spans="1:7" ht="12.75">
      <c r="A44" s="8"/>
      <c r="B44" s="8"/>
      <c r="C44" s="8"/>
      <c r="D44" s="8"/>
      <c r="E44" s="8"/>
      <c r="F44" s="1" t="s">
        <v>74</v>
      </c>
      <c r="G44" s="7">
        <f>G35/G36</f>
        <v>0.13642150335722675</v>
      </c>
    </row>
    <row r="45" spans="1:7" ht="12.75">
      <c r="A45" s="8"/>
      <c r="B45" s="8"/>
      <c r="C45" s="8"/>
      <c r="D45" s="8"/>
      <c r="E45" s="8"/>
      <c r="F45" s="1" t="s">
        <v>75</v>
      </c>
      <c r="G45" s="7">
        <f>G31/G36</f>
        <v>0.13767276138601925</v>
      </c>
    </row>
    <row r="46" spans="1:7" ht="12.75">
      <c r="A46" s="8"/>
      <c r="B46" s="8"/>
      <c r="C46" s="8"/>
      <c r="D46" s="8"/>
      <c r="E46" s="8"/>
      <c r="F46" s="1" t="s">
        <v>6</v>
      </c>
      <c r="G46" s="7">
        <f>SUM(G40:G45)</f>
        <v>0.9999999999999999</v>
      </c>
    </row>
    <row r="47" spans="1:7" ht="12.75">
      <c r="A47" s="8"/>
      <c r="B47" s="8"/>
      <c r="C47" s="8"/>
      <c r="D47" s="8"/>
      <c r="E47" s="8"/>
      <c r="F47" s="8"/>
      <c r="G47" s="9"/>
    </row>
    <row r="48" spans="1:7" ht="12.75">
      <c r="A48" s="8"/>
      <c r="B48" s="8"/>
      <c r="C48" s="8"/>
      <c r="D48" s="8"/>
      <c r="E48" s="8"/>
      <c r="F48" s="8"/>
      <c r="G48" s="9"/>
    </row>
    <row r="49" spans="1:7" ht="12.75">
      <c r="A49" s="8"/>
      <c r="B49" s="8"/>
      <c r="C49" s="8"/>
      <c r="D49" s="8"/>
      <c r="E49" s="8"/>
      <c r="F49" s="8"/>
      <c r="G49" s="9"/>
    </row>
    <row r="50" spans="1:7" ht="12.75">
      <c r="A50" s="8"/>
      <c r="B50" s="8"/>
      <c r="C50" s="8"/>
      <c r="D50" s="8"/>
      <c r="E50" s="8"/>
      <c r="F50" s="8"/>
      <c r="G50" s="9"/>
    </row>
    <row r="51" spans="1:7" ht="12.75">
      <c r="A51" s="8"/>
      <c r="B51" s="8"/>
      <c r="C51" s="8"/>
      <c r="D51" s="8"/>
      <c r="E51" s="8"/>
      <c r="F51" s="8"/>
      <c r="G51" s="8"/>
    </row>
    <row r="52" spans="1:7" ht="12.75">
      <c r="A52" s="8"/>
      <c r="B52" s="8"/>
      <c r="C52" s="8"/>
      <c r="D52" s="8"/>
      <c r="E52" s="8"/>
      <c r="F52" s="8"/>
      <c r="G52" s="8"/>
    </row>
    <row r="53" spans="1:7" ht="12.75">
      <c r="A53" s="8"/>
      <c r="B53" s="8"/>
      <c r="C53" s="8"/>
      <c r="D53" s="8"/>
      <c r="E53" s="8"/>
      <c r="F53" s="8"/>
      <c r="G53" s="8"/>
    </row>
    <row r="54" spans="1:7" ht="12.75">
      <c r="A54" s="8"/>
      <c r="B54" s="8"/>
      <c r="C54" s="8"/>
      <c r="D54" s="8"/>
      <c r="E54" s="8"/>
      <c r="F54" s="8"/>
      <c r="G54" s="8"/>
    </row>
    <row r="55" spans="1:7" ht="12.75">
      <c r="A55" s="8"/>
      <c r="B55" s="8"/>
      <c r="C55" s="8"/>
      <c r="D55" s="8"/>
      <c r="E55" s="8"/>
      <c r="F55" s="8"/>
      <c r="G55" s="8"/>
    </row>
    <row r="56" spans="1:7" ht="12.75">
      <c r="A56" s="8"/>
      <c r="B56" s="8"/>
      <c r="C56" s="8"/>
      <c r="D56" s="8"/>
      <c r="E56" s="8"/>
      <c r="F56" s="8"/>
      <c r="G56" s="8"/>
    </row>
    <row r="57" spans="1:7" ht="12.75">
      <c r="A57" s="8"/>
      <c r="B57" s="8"/>
      <c r="C57" s="8"/>
      <c r="D57" s="8"/>
      <c r="E57" s="8"/>
      <c r="F57" s="8"/>
      <c r="G57" s="8"/>
    </row>
    <row r="58" spans="1:7" ht="12.75">
      <c r="A58" s="8"/>
      <c r="B58" s="8"/>
      <c r="C58" s="8"/>
      <c r="D58" s="8"/>
      <c r="E58" s="8"/>
      <c r="F58" s="8"/>
      <c r="G58" s="8"/>
    </row>
    <row r="59" spans="1:7" ht="12.75">
      <c r="A59" s="8"/>
      <c r="B59" s="8"/>
      <c r="C59" s="8"/>
      <c r="D59" s="8"/>
      <c r="E59" s="8"/>
      <c r="F59" s="8"/>
      <c r="G59" s="8"/>
    </row>
    <row r="60" spans="1:7" ht="12.75">
      <c r="A60" s="8"/>
      <c r="B60" s="8"/>
      <c r="C60" s="8"/>
      <c r="D60" s="8"/>
      <c r="E60" s="8"/>
      <c r="F60" s="8"/>
      <c r="G60" s="8"/>
    </row>
    <row r="61" spans="1:7" ht="12.75">
      <c r="A61" s="8"/>
      <c r="B61" s="8"/>
      <c r="C61" s="8"/>
      <c r="D61" s="8"/>
      <c r="E61" s="8"/>
      <c r="F61" s="8"/>
      <c r="G61" s="8"/>
    </row>
    <row r="62" spans="1:7" ht="12.75">
      <c r="A62" s="8"/>
      <c r="B62" s="8"/>
      <c r="C62" s="8"/>
      <c r="D62" s="8"/>
      <c r="E62" s="8"/>
      <c r="F62" s="8"/>
      <c r="G62" s="8"/>
    </row>
    <row r="63" spans="1:7" ht="12.75">
      <c r="A63" s="8"/>
      <c r="B63" s="8"/>
      <c r="C63" s="8"/>
      <c r="D63" s="8"/>
      <c r="E63" s="8"/>
      <c r="F63" s="8"/>
      <c r="G63" s="8"/>
    </row>
    <row r="64" spans="1:7" ht="12.75">
      <c r="A64" s="8"/>
      <c r="B64" s="8"/>
      <c r="C64" s="8"/>
      <c r="D64" s="8"/>
      <c r="E64" s="8"/>
      <c r="F64" s="8"/>
      <c r="G64" s="8"/>
    </row>
    <row r="65" spans="1:7" ht="12.75">
      <c r="A65" s="8"/>
      <c r="B65" s="8"/>
      <c r="C65" s="8"/>
      <c r="D65" s="8"/>
      <c r="E65" s="8"/>
      <c r="F65" s="8"/>
      <c r="G65" s="8"/>
    </row>
    <row r="66" spans="1:7" ht="12.75">
      <c r="A66" s="8"/>
      <c r="B66" s="8"/>
      <c r="C66" s="8"/>
      <c r="D66" s="8"/>
      <c r="E66" s="8"/>
      <c r="F66" s="8"/>
      <c r="G66" s="8"/>
    </row>
    <row r="67" spans="1:7" ht="12.75">
      <c r="A67" s="8"/>
      <c r="B67" s="8"/>
      <c r="C67" s="8"/>
      <c r="D67" s="8"/>
      <c r="E67" s="8"/>
      <c r="F67" s="8"/>
      <c r="G67" s="8"/>
    </row>
    <row r="68" spans="1:7" ht="12.75">
      <c r="A68" s="8"/>
      <c r="B68" s="8"/>
      <c r="C68" s="8"/>
      <c r="D68" s="8"/>
      <c r="E68" s="8"/>
      <c r="F68" s="8"/>
      <c r="G68" s="8"/>
    </row>
    <row r="69" spans="1:7" ht="12.75">
      <c r="A69" s="8"/>
      <c r="B69" s="8"/>
      <c r="C69" s="8"/>
      <c r="D69" s="8"/>
      <c r="E69" s="8"/>
      <c r="F69" s="8"/>
      <c r="G69" s="8"/>
    </row>
    <row r="70" spans="1:7" ht="12.75">
      <c r="A70" s="8"/>
      <c r="B70" s="8"/>
      <c r="C70" s="8"/>
      <c r="D70" s="8"/>
      <c r="E70" s="8"/>
      <c r="F70" s="8"/>
      <c r="G70" s="8"/>
    </row>
    <row r="71" spans="1:7" ht="12.75">
      <c r="A71" s="8"/>
      <c r="B71" s="8"/>
      <c r="C71" s="8"/>
      <c r="D71" s="8"/>
      <c r="E71" s="8"/>
      <c r="F71" s="8"/>
      <c r="G71" s="8"/>
    </row>
    <row r="72" spans="1:7" ht="12.75">
      <c r="A72" s="8"/>
      <c r="B72" s="8"/>
      <c r="C72" s="8"/>
      <c r="D72" s="8"/>
      <c r="E72" s="8"/>
      <c r="F72" s="8"/>
      <c r="G72" s="8"/>
    </row>
    <row r="73" spans="1:7" ht="12.75">
      <c r="A73" s="8"/>
      <c r="B73" s="8"/>
      <c r="C73" s="8"/>
      <c r="D73" s="8"/>
      <c r="E73" s="8"/>
      <c r="F73" s="8"/>
      <c r="G73" s="8"/>
    </row>
    <row r="74" spans="1:7" ht="12.75">
      <c r="A74" s="8"/>
      <c r="B74" s="8"/>
      <c r="C74" s="8"/>
      <c r="D74" s="8"/>
      <c r="E74" s="8"/>
      <c r="F74" s="8"/>
      <c r="G74" s="8"/>
    </row>
    <row r="75" spans="1:7" ht="12.75">
      <c r="A75" s="8"/>
      <c r="B75" s="8"/>
      <c r="C75" s="8"/>
      <c r="D75" s="8"/>
      <c r="E75" s="8"/>
      <c r="F75" s="8"/>
      <c r="G75" s="8"/>
    </row>
    <row r="76" spans="1:7" ht="12.75">
      <c r="A76" s="8"/>
      <c r="B76" s="8"/>
      <c r="C76" s="8"/>
      <c r="D76" s="8"/>
      <c r="E76" s="8"/>
      <c r="F76" s="8"/>
      <c r="G76" s="8"/>
    </row>
    <row r="77" spans="1:7" ht="12.75">
      <c r="A77" s="8"/>
      <c r="B77" s="8"/>
      <c r="C77" s="8"/>
      <c r="D77" s="8"/>
      <c r="E77" s="8"/>
      <c r="F77" s="8"/>
      <c r="G77" s="8"/>
    </row>
    <row r="78" spans="1:7" ht="12.75">
      <c r="A78" s="8"/>
      <c r="B78" s="8"/>
      <c r="C78" s="8"/>
      <c r="D78" s="8"/>
      <c r="E78" s="8"/>
      <c r="F78" s="8"/>
      <c r="G78" s="8"/>
    </row>
    <row r="79" spans="1:7" ht="12.75">
      <c r="A79" s="8"/>
      <c r="B79" s="8"/>
      <c r="C79" s="8"/>
      <c r="D79" s="8"/>
      <c r="E79" s="8"/>
      <c r="F79" s="8"/>
      <c r="G79" s="8"/>
    </row>
  </sheetData>
  <sheetProtection/>
  <mergeCells count="44">
    <mergeCell ref="A39:D39"/>
    <mergeCell ref="F39:G39"/>
    <mergeCell ref="A40:D40"/>
    <mergeCell ref="A41:D41"/>
    <mergeCell ref="A35:D35"/>
    <mergeCell ref="A36:D36"/>
    <mergeCell ref="A37:D37"/>
    <mergeCell ref="A38:E38"/>
    <mergeCell ref="A32:D32"/>
    <mergeCell ref="F32:G32"/>
    <mergeCell ref="A33:D33"/>
    <mergeCell ref="A34:E34"/>
    <mergeCell ref="A28:D28"/>
    <mergeCell ref="A29:D29"/>
    <mergeCell ref="A30:D30"/>
    <mergeCell ref="A31:D31"/>
    <mergeCell ref="A24:D24"/>
    <mergeCell ref="A25:D25"/>
    <mergeCell ref="A26:D26"/>
    <mergeCell ref="A27:D27"/>
    <mergeCell ref="A20:A22"/>
    <mergeCell ref="B20:E22"/>
    <mergeCell ref="F20:G20"/>
    <mergeCell ref="A23:D23"/>
    <mergeCell ref="A16:D16"/>
    <mergeCell ref="A17:E17"/>
    <mergeCell ref="A18:D18"/>
    <mergeCell ref="A19:E19"/>
    <mergeCell ref="A12:E12"/>
    <mergeCell ref="A13:D13"/>
    <mergeCell ref="A14:D14"/>
    <mergeCell ref="A15:D15"/>
    <mergeCell ref="A9:D9"/>
    <mergeCell ref="A10:D10"/>
    <mergeCell ref="A1:G1"/>
    <mergeCell ref="A2:G2"/>
    <mergeCell ref="A3:B3"/>
    <mergeCell ref="D3:G3"/>
    <mergeCell ref="F10:G10"/>
    <mergeCell ref="A11:D11"/>
    <mergeCell ref="A4:G4"/>
    <mergeCell ref="A5:E5"/>
    <mergeCell ref="F5:G5"/>
    <mergeCell ref="A8:E8"/>
  </mergeCells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selection activeCell="G26" sqref="G26"/>
    </sheetView>
  </sheetViews>
  <sheetFormatPr defaultColWidth="9.140625" defaultRowHeight="12.75"/>
  <cols>
    <col min="5" max="5" width="10.7109375" style="0" customWidth="1"/>
    <col min="6" max="6" width="33.7109375" style="0" customWidth="1"/>
    <col min="7" max="7" width="14.421875" style="0" customWidth="1"/>
  </cols>
  <sheetData>
    <row r="1" spans="1:7" ht="15" customHeight="1">
      <c r="A1" s="36" t="s">
        <v>10</v>
      </c>
      <c r="B1" s="37"/>
      <c r="C1" s="37"/>
      <c r="D1" s="37"/>
      <c r="E1" s="37"/>
      <c r="F1" s="37"/>
      <c r="G1" s="38"/>
    </row>
    <row r="2" spans="1:7" ht="12.75">
      <c r="A2" s="44"/>
      <c r="B2" s="45"/>
      <c r="C2" s="45"/>
      <c r="D2" s="45"/>
      <c r="E2" s="45"/>
      <c r="F2" s="45"/>
      <c r="G2" s="46"/>
    </row>
    <row r="3" spans="1:7" ht="15" customHeight="1">
      <c r="A3" s="48" t="s">
        <v>7</v>
      </c>
      <c r="B3" s="48"/>
      <c r="C3" s="10">
        <v>2</v>
      </c>
      <c r="D3" s="47" t="s">
        <v>81</v>
      </c>
      <c r="E3" s="47"/>
      <c r="F3" s="47"/>
      <c r="G3" s="47"/>
    </row>
    <row r="4" spans="1:7" ht="12.75">
      <c r="A4" s="44"/>
      <c r="B4" s="45"/>
      <c r="C4" s="45"/>
      <c r="D4" s="45"/>
      <c r="E4" s="45"/>
      <c r="F4" s="45"/>
      <c r="G4" s="46"/>
    </row>
    <row r="5" spans="1:7" ht="15" customHeight="1">
      <c r="A5" s="39" t="s">
        <v>0</v>
      </c>
      <c r="B5" s="49"/>
      <c r="C5" s="49"/>
      <c r="D5" s="49"/>
      <c r="E5" s="40"/>
      <c r="F5" s="39" t="s">
        <v>8</v>
      </c>
      <c r="G5" s="40"/>
    </row>
    <row r="6" spans="1:7" ht="12.75">
      <c r="A6" s="1" t="s">
        <v>1</v>
      </c>
      <c r="B6" s="2" t="s">
        <v>3</v>
      </c>
      <c r="C6" s="2" t="s">
        <v>4</v>
      </c>
      <c r="D6" s="2" t="s">
        <v>5</v>
      </c>
      <c r="E6" s="2" t="s">
        <v>6</v>
      </c>
      <c r="F6" s="1" t="s">
        <v>23</v>
      </c>
      <c r="G6" s="16">
        <f>((E10*E35)/E28*E24)+(E9*E35)/E27*E24</f>
        <v>1554.6666666666667</v>
      </c>
    </row>
    <row r="7" spans="1:7" ht="12.75">
      <c r="A7" s="1" t="s">
        <v>2</v>
      </c>
      <c r="B7" s="11">
        <v>20</v>
      </c>
      <c r="C7" s="11">
        <v>17</v>
      </c>
      <c r="D7" s="11">
        <v>0</v>
      </c>
      <c r="E7" s="3">
        <f>SUM(B7:D7)</f>
        <v>37</v>
      </c>
      <c r="F7" s="1" t="s">
        <v>43</v>
      </c>
      <c r="G7" s="16">
        <f>(((E10*E35)/E28*E24)*E30)+((E9*E35)/E27*E24)*E29</f>
        <v>621.8666666666668</v>
      </c>
    </row>
    <row r="8" spans="1:7" ht="15" customHeight="1">
      <c r="A8" s="39" t="s">
        <v>9</v>
      </c>
      <c r="B8" s="49"/>
      <c r="C8" s="49"/>
      <c r="D8" s="49"/>
      <c r="E8" s="40"/>
      <c r="F8" s="1" t="s">
        <v>44</v>
      </c>
      <c r="G8" s="17">
        <f>E7*E18</f>
        <v>0</v>
      </c>
    </row>
    <row r="9" spans="1:7" ht="12.75">
      <c r="A9" s="41" t="s">
        <v>11</v>
      </c>
      <c r="B9" s="42"/>
      <c r="C9" s="42"/>
      <c r="D9" s="43"/>
      <c r="E9" s="12">
        <v>0</v>
      </c>
      <c r="F9" s="1" t="s">
        <v>6</v>
      </c>
      <c r="G9" s="16">
        <f>SUM(G6:G8)</f>
        <v>2176.5333333333338</v>
      </c>
    </row>
    <row r="10" spans="1:7" ht="12.75">
      <c r="A10" s="41" t="s">
        <v>12</v>
      </c>
      <c r="B10" s="42"/>
      <c r="C10" s="42"/>
      <c r="D10" s="43"/>
      <c r="E10" s="12">
        <v>100</v>
      </c>
      <c r="F10" s="39" t="s">
        <v>45</v>
      </c>
      <c r="G10" s="40"/>
    </row>
    <row r="11" spans="1:7" ht="12.75">
      <c r="A11" s="41" t="s">
        <v>13</v>
      </c>
      <c r="B11" s="42"/>
      <c r="C11" s="42"/>
      <c r="D11" s="43"/>
      <c r="E11" s="4">
        <f>SUM(E9:E10)</f>
        <v>100</v>
      </c>
      <c r="F11" s="1" t="s">
        <v>50</v>
      </c>
      <c r="G11" s="13">
        <v>1</v>
      </c>
    </row>
    <row r="12" spans="1:7" ht="12.75">
      <c r="A12" s="39" t="s">
        <v>14</v>
      </c>
      <c r="B12" s="49"/>
      <c r="C12" s="49"/>
      <c r="D12" s="49"/>
      <c r="E12" s="40"/>
      <c r="F12" s="1" t="s">
        <v>53</v>
      </c>
      <c r="G12" s="15">
        <v>800</v>
      </c>
    </row>
    <row r="13" spans="1:7" ht="12.75">
      <c r="A13" s="41" t="s">
        <v>15</v>
      </c>
      <c r="B13" s="42"/>
      <c r="C13" s="42"/>
      <c r="D13" s="43"/>
      <c r="E13" s="12">
        <v>0</v>
      </c>
      <c r="F13" s="1" t="s">
        <v>46</v>
      </c>
      <c r="G13" s="17">
        <f>G12/12*G11</f>
        <v>66.66666666666667</v>
      </c>
    </row>
    <row r="14" spans="1:7" ht="12.75">
      <c r="A14" s="41" t="s">
        <v>17</v>
      </c>
      <c r="B14" s="42"/>
      <c r="C14" s="42"/>
      <c r="D14" s="43"/>
      <c r="E14" s="12">
        <v>0</v>
      </c>
      <c r="F14" s="1" t="s">
        <v>47</v>
      </c>
      <c r="G14" s="17">
        <f>G12/3/12*G11</f>
        <v>22.222222222222225</v>
      </c>
    </row>
    <row r="15" spans="1:7" ht="12.75">
      <c r="A15" s="41" t="s">
        <v>16</v>
      </c>
      <c r="B15" s="42"/>
      <c r="C15" s="42"/>
      <c r="D15" s="43"/>
      <c r="E15" s="5">
        <v>0</v>
      </c>
      <c r="F15" s="1" t="s">
        <v>51</v>
      </c>
      <c r="G15" s="17">
        <f>SUM(G12:G14)*8/100*G11</f>
        <v>71.1111111111111</v>
      </c>
    </row>
    <row r="16" spans="1:7" ht="12.75">
      <c r="A16" s="41" t="s">
        <v>18</v>
      </c>
      <c r="B16" s="42"/>
      <c r="C16" s="42"/>
      <c r="D16" s="43"/>
      <c r="E16" s="12">
        <v>0</v>
      </c>
      <c r="F16" s="1" t="s">
        <v>48</v>
      </c>
      <c r="G16" s="17">
        <v>0</v>
      </c>
    </row>
    <row r="17" spans="1:7" ht="12.75">
      <c r="A17" s="39" t="s">
        <v>19</v>
      </c>
      <c r="B17" s="49"/>
      <c r="C17" s="49"/>
      <c r="D17" s="49"/>
      <c r="E17" s="40"/>
      <c r="F17" s="1" t="s">
        <v>49</v>
      </c>
      <c r="G17" s="17">
        <v>0</v>
      </c>
    </row>
    <row r="18" spans="1:7" ht="12.75">
      <c r="A18" s="41" t="s">
        <v>20</v>
      </c>
      <c r="B18" s="42"/>
      <c r="C18" s="42"/>
      <c r="D18" s="43"/>
      <c r="E18" s="12">
        <v>0</v>
      </c>
      <c r="F18" s="1" t="s">
        <v>52</v>
      </c>
      <c r="G18" s="17"/>
    </row>
    <row r="19" spans="1:7" ht="12.75">
      <c r="A19" s="39" t="s">
        <v>21</v>
      </c>
      <c r="B19" s="49"/>
      <c r="C19" s="49"/>
      <c r="D19" s="49"/>
      <c r="E19" s="40"/>
      <c r="F19" s="1" t="s">
        <v>54</v>
      </c>
      <c r="G19" s="16">
        <f>((G12*G11)+G13+G14+G15+G16+G17+G18)/E37*12</f>
        <v>1151.9999999999998</v>
      </c>
    </row>
    <row r="20" spans="1:7" ht="12.75">
      <c r="A20" s="59" t="s">
        <v>22</v>
      </c>
      <c r="B20" s="50" t="s">
        <v>80</v>
      </c>
      <c r="C20" s="51"/>
      <c r="D20" s="51"/>
      <c r="E20" s="52"/>
      <c r="F20" s="39" t="s">
        <v>55</v>
      </c>
      <c r="G20" s="40"/>
    </row>
    <row r="21" spans="1:7" ht="12.75">
      <c r="A21" s="60"/>
      <c r="B21" s="53"/>
      <c r="C21" s="54"/>
      <c r="D21" s="54"/>
      <c r="E21" s="55"/>
      <c r="F21" s="1" t="s">
        <v>32</v>
      </c>
      <c r="G21" s="17">
        <f>E31</f>
        <v>300</v>
      </c>
    </row>
    <row r="22" spans="1:7" ht="12.75">
      <c r="A22" s="61"/>
      <c r="B22" s="56"/>
      <c r="C22" s="57"/>
      <c r="D22" s="57"/>
      <c r="E22" s="58"/>
      <c r="F22" s="1" t="s">
        <v>56</v>
      </c>
      <c r="G22" s="17">
        <f>E32</f>
        <v>215.37</v>
      </c>
    </row>
    <row r="23" spans="1:7" ht="12.75">
      <c r="A23" s="41" t="s">
        <v>23</v>
      </c>
      <c r="B23" s="42"/>
      <c r="C23" s="42"/>
      <c r="D23" s="43"/>
      <c r="E23" s="10" t="s">
        <v>24</v>
      </c>
      <c r="F23" s="1" t="s">
        <v>34</v>
      </c>
      <c r="G23" s="17">
        <f>E33</f>
        <v>34.87</v>
      </c>
    </row>
    <row r="24" spans="1:7" ht="12.75">
      <c r="A24" s="41" t="s">
        <v>25</v>
      </c>
      <c r="B24" s="42"/>
      <c r="C24" s="42"/>
      <c r="D24" s="43"/>
      <c r="E24" s="15">
        <v>2.12</v>
      </c>
      <c r="F24" s="1" t="s">
        <v>57</v>
      </c>
      <c r="G24" s="15">
        <v>2145</v>
      </c>
    </row>
    <row r="25" spans="1:7" ht="12.75">
      <c r="A25" s="41" t="s">
        <v>26</v>
      </c>
      <c r="B25" s="42"/>
      <c r="C25" s="42"/>
      <c r="D25" s="43"/>
      <c r="E25" s="15">
        <v>40000</v>
      </c>
      <c r="F25" s="1" t="s">
        <v>58</v>
      </c>
      <c r="G25" s="17">
        <v>0</v>
      </c>
    </row>
    <row r="26" spans="1:7" ht="12.75">
      <c r="A26" s="41" t="s">
        <v>27</v>
      </c>
      <c r="B26" s="42"/>
      <c r="C26" s="42"/>
      <c r="D26" s="43"/>
      <c r="E26" s="15">
        <v>40000</v>
      </c>
      <c r="F26" s="1" t="s">
        <v>59</v>
      </c>
      <c r="G26" s="17">
        <f>E25-E26</f>
        <v>0</v>
      </c>
    </row>
    <row r="27" spans="1:7" ht="12.75">
      <c r="A27" s="41" t="s">
        <v>28</v>
      </c>
      <c r="B27" s="42"/>
      <c r="C27" s="42"/>
      <c r="D27" s="43"/>
      <c r="E27" s="15">
        <v>3.5</v>
      </c>
      <c r="F27" s="1" t="s">
        <v>60</v>
      </c>
      <c r="G27" s="15">
        <v>4000</v>
      </c>
    </row>
    <row r="28" spans="1:7" ht="12.75">
      <c r="A28" s="41" t="s">
        <v>29</v>
      </c>
      <c r="B28" s="42"/>
      <c r="C28" s="42"/>
      <c r="D28" s="43"/>
      <c r="E28" s="15">
        <v>3</v>
      </c>
      <c r="F28" s="1" t="s">
        <v>61</v>
      </c>
      <c r="G28" s="15">
        <v>0</v>
      </c>
    </row>
    <row r="29" spans="1:7" ht="12.75">
      <c r="A29" s="41" t="s">
        <v>30</v>
      </c>
      <c r="B29" s="42"/>
      <c r="C29" s="42"/>
      <c r="D29" s="43"/>
      <c r="E29" s="16">
        <v>0.1</v>
      </c>
      <c r="F29" s="1" t="s">
        <v>62</v>
      </c>
      <c r="G29" s="17">
        <f>SUM(G21:G28)</f>
        <v>6695.24</v>
      </c>
    </row>
    <row r="30" spans="1:7" ht="12.75">
      <c r="A30" s="41" t="s">
        <v>31</v>
      </c>
      <c r="B30" s="42"/>
      <c r="C30" s="42"/>
      <c r="D30" s="43"/>
      <c r="E30" s="16">
        <v>0.4</v>
      </c>
      <c r="F30" s="1" t="s">
        <v>63</v>
      </c>
      <c r="G30" s="17">
        <v>1</v>
      </c>
    </row>
    <row r="31" spans="1:7" ht="12.75">
      <c r="A31" s="41" t="s">
        <v>32</v>
      </c>
      <c r="B31" s="42"/>
      <c r="C31" s="42"/>
      <c r="D31" s="43"/>
      <c r="E31" s="15">
        <v>300</v>
      </c>
      <c r="F31" s="1" t="s">
        <v>64</v>
      </c>
      <c r="G31" s="17">
        <f>G29/10</f>
        <v>669.524</v>
      </c>
    </row>
    <row r="32" spans="1:7" ht="12.75">
      <c r="A32" s="41" t="s">
        <v>33</v>
      </c>
      <c r="B32" s="42"/>
      <c r="C32" s="42"/>
      <c r="D32" s="43"/>
      <c r="E32" s="15">
        <v>215.37</v>
      </c>
      <c r="F32" s="39" t="s">
        <v>65</v>
      </c>
      <c r="G32" s="40"/>
    </row>
    <row r="33" spans="1:7" ht="12.75">
      <c r="A33" s="41" t="s">
        <v>34</v>
      </c>
      <c r="B33" s="42"/>
      <c r="C33" s="42"/>
      <c r="D33" s="43"/>
      <c r="E33" s="15">
        <v>34.87</v>
      </c>
      <c r="F33" s="1" t="s">
        <v>66</v>
      </c>
      <c r="G33" s="14">
        <v>0.2</v>
      </c>
    </row>
    <row r="34" spans="1:7" ht="12.75">
      <c r="A34" s="39" t="s">
        <v>35</v>
      </c>
      <c r="B34" s="49"/>
      <c r="C34" s="49"/>
      <c r="D34" s="49"/>
      <c r="E34" s="40"/>
      <c r="F34" s="1" t="s">
        <v>67</v>
      </c>
      <c r="G34" s="17">
        <f>E25*G33</f>
        <v>8000</v>
      </c>
    </row>
    <row r="35" spans="1:7" ht="12.75">
      <c r="A35" s="41" t="s">
        <v>36</v>
      </c>
      <c r="B35" s="42"/>
      <c r="C35" s="42"/>
      <c r="D35" s="43"/>
      <c r="E35" s="13">
        <v>22</v>
      </c>
      <c r="F35" s="1" t="s">
        <v>68</v>
      </c>
      <c r="G35" s="17">
        <f>G34/E37</f>
        <v>800</v>
      </c>
    </row>
    <row r="36" spans="1:7" ht="12.75">
      <c r="A36" s="41" t="s">
        <v>37</v>
      </c>
      <c r="B36" s="42"/>
      <c r="C36" s="42"/>
      <c r="D36" s="43"/>
      <c r="E36" s="13">
        <v>0</v>
      </c>
      <c r="F36" s="1" t="s">
        <v>69</v>
      </c>
      <c r="G36" s="17">
        <f>((G9+G19+G31+G35)/(100-E41)*100)</f>
        <v>5104.316312056739</v>
      </c>
    </row>
    <row r="37" spans="1:7" ht="12.75">
      <c r="A37" s="41" t="s">
        <v>38</v>
      </c>
      <c r="B37" s="42"/>
      <c r="C37" s="42"/>
      <c r="D37" s="43"/>
      <c r="E37" s="13">
        <v>10</v>
      </c>
      <c r="F37" s="1" t="s">
        <v>78</v>
      </c>
      <c r="G37" s="17">
        <f>G36*E41/100</f>
        <v>306.2589787234043</v>
      </c>
    </row>
    <row r="38" spans="1:7" ht="12.75">
      <c r="A38" s="39" t="s">
        <v>39</v>
      </c>
      <c r="B38" s="49"/>
      <c r="C38" s="49"/>
      <c r="D38" s="49"/>
      <c r="E38" s="40"/>
      <c r="F38" s="1" t="s">
        <v>70</v>
      </c>
      <c r="G38" s="17">
        <f>G36/(E11*E35)</f>
        <v>2.3201437782076084</v>
      </c>
    </row>
    <row r="39" spans="1:7" ht="12.75">
      <c r="A39" s="41" t="s">
        <v>40</v>
      </c>
      <c r="B39" s="42"/>
      <c r="C39" s="42"/>
      <c r="D39" s="43"/>
      <c r="E39" s="13">
        <v>6</v>
      </c>
      <c r="F39" s="39" t="s">
        <v>71</v>
      </c>
      <c r="G39" s="40"/>
    </row>
    <row r="40" spans="1:7" ht="12.75">
      <c r="A40" s="41" t="s">
        <v>41</v>
      </c>
      <c r="B40" s="42"/>
      <c r="C40" s="42"/>
      <c r="D40" s="43"/>
      <c r="E40" s="13">
        <v>0</v>
      </c>
      <c r="F40" s="1" t="s">
        <v>23</v>
      </c>
      <c r="G40" s="7">
        <f>G6/G36</f>
        <v>0.30457882537460296</v>
      </c>
    </row>
    <row r="41" spans="1:7" ht="12.75">
      <c r="A41" s="62" t="s">
        <v>42</v>
      </c>
      <c r="B41" s="62"/>
      <c r="C41" s="62"/>
      <c r="D41" s="62"/>
      <c r="E41" s="6">
        <f>SUM(E39:E40)</f>
        <v>6</v>
      </c>
      <c r="F41" s="1" t="s">
        <v>43</v>
      </c>
      <c r="G41" s="7">
        <f>G7/G36</f>
        <v>0.1218315301498412</v>
      </c>
    </row>
    <row r="42" spans="1:7" ht="12.75">
      <c r="A42" s="8"/>
      <c r="B42" s="8"/>
      <c r="C42" s="8"/>
      <c r="D42" s="8"/>
      <c r="E42" s="8"/>
      <c r="F42" s="1" t="s">
        <v>72</v>
      </c>
      <c r="G42" s="7">
        <f>G37/G36</f>
        <v>0.06</v>
      </c>
    </row>
    <row r="43" spans="1:7" ht="12.75">
      <c r="A43" s="8"/>
      <c r="B43" s="8"/>
      <c r="C43" s="8"/>
      <c r="D43" s="8"/>
      <c r="E43" s="8"/>
      <c r="F43" s="1" t="s">
        <v>73</v>
      </c>
      <c r="G43" s="7">
        <f>G19/G36</f>
        <v>0.22569134230159252</v>
      </c>
    </row>
    <row r="44" spans="1:7" ht="12.75">
      <c r="A44" s="8"/>
      <c r="B44" s="8"/>
      <c r="C44" s="8"/>
      <c r="D44" s="8"/>
      <c r="E44" s="8"/>
      <c r="F44" s="1" t="s">
        <v>74</v>
      </c>
      <c r="G44" s="7">
        <f>G35/G36</f>
        <v>0.1567300988205504</v>
      </c>
    </row>
    <row r="45" spans="1:7" ht="12.75">
      <c r="A45" s="8"/>
      <c r="B45" s="8"/>
      <c r="C45" s="8"/>
      <c r="D45" s="8"/>
      <c r="E45" s="8"/>
      <c r="F45" s="1" t="s">
        <v>75</v>
      </c>
      <c r="G45" s="7">
        <f>G31/G36</f>
        <v>0.13116820335341273</v>
      </c>
    </row>
    <row r="46" spans="1:7" ht="12.75">
      <c r="A46" s="8"/>
      <c r="B46" s="8"/>
      <c r="C46" s="8"/>
      <c r="D46" s="8"/>
      <c r="E46" s="8"/>
      <c r="F46" s="1" t="s">
        <v>6</v>
      </c>
      <c r="G46" s="7">
        <f>SUM(G40:G45)</f>
        <v>0.9999999999999998</v>
      </c>
    </row>
    <row r="47" spans="1:7" ht="12.75">
      <c r="A47" s="8"/>
      <c r="B47" s="8"/>
      <c r="C47" s="8"/>
      <c r="D47" s="8"/>
      <c r="E47" s="8"/>
      <c r="F47" s="8"/>
      <c r="G47" s="9"/>
    </row>
    <row r="48" spans="1:7" ht="12.75">
      <c r="A48" s="8"/>
      <c r="B48" s="8"/>
      <c r="C48" s="8"/>
      <c r="D48" s="8"/>
      <c r="E48" s="8"/>
      <c r="F48" s="8"/>
      <c r="G48" s="9"/>
    </row>
    <row r="49" spans="1:7" ht="12.75">
      <c r="A49" s="8"/>
      <c r="B49" s="8"/>
      <c r="C49" s="8"/>
      <c r="D49" s="8"/>
      <c r="E49" s="8"/>
      <c r="F49" s="8"/>
      <c r="G49" s="9"/>
    </row>
    <row r="50" spans="1:7" ht="12.75">
      <c r="A50" s="8"/>
      <c r="B50" s="8"/>
      <c r="C50" s="8"/>
      <c r="D50" s="8"/>
      <c r="E50" s="8"/>
      <c r="F50" s="8"/>
      <c r="G50" s="9"/>
    </row>
    <row r="51" spans="1:7" ht="12.75">
      <c r="A51" s="8"/>
      <c r="B51" s="8"/>
      <c r="C51" s="8"/>
      <c r="D51" s="8"/>
      <c r="E51" s="8"/>
      <c r="F51" s="8"/>
      <c r="G51" s="8"/>
    </row>
    <row r="52" spans="1:7" ht="12.75">
      <c r="A52" s="8"/>
      <c r="B52" s="8"/>
      <c r="C52" s="8"/>
      <c r="D52" s="8"/>
      <c r="E52" s="8"/>
      <c r="F52" s="8"/>
      <c r="G52" s="8"/>
    </row>
    <row r="53" spans="1:7" ht="12.75">
      <c r="A53" s="8"/>
      <c r="B53" s="8"/>
      <c r="C53" s="8"/>
      <c r="D53" s="8"/>
      <c r="E53" s="8"/>
      <c r="F53" s="8"/>
      <c r="G53" s="8"/>
    </row>
    <row r="54" spans="1:7" ht="12.75">
      <c r="A54" s="8"/>
      <c r="B54" s="8"/>
      <c r="C54" s="8"/>
      <c r="D54" s="8"/>
      <c r="E54" s="8"/>
      <c r="F54" s="8"/>
      <c r="G54" s="8"/>
    </row>
    <row r="55" spans="1:7" ht="12.75">
      <c r="A55" s="8"/>
      <c r="B55" s="8"/>
      <c r="C55" s="8"/>
      <c r="D55" s="8"/>
      <c r="E55" s="8"/>
      <c r="F55" s="8"/>
      <c r="G55" s="8"/>
    </row>
    <row r="56" spans="1:7" ht="12.75">
      <c r="A56" s="8"/>
      <c r="B56" s="8"/>
      <c r="C56" s="8"/>
      <c r="D56" s="8"/>
      <c r="E56" s="8"/>
      <c r="F56" s="8"/>
      <c r="G56" s="8"/>
    </row>
    <row r="57" spans="1:7" ht="12.75">
      <c r="A57" s="8"/>
      <c r="B57" s="8"/>
      <c r="C57" s="8"/>
      <c r="D57" s="8"/>
      <c r="E57" s="8"/>
      <c r="F57" s="8"/>
      <c r="G57" s="8"/>
    </row>
    <row r="58" spans="1:7" ht="12.75">
      <c r="A58" s="8"/>
      <c r="B58" s="8"/>
      <c r="C58" s="8"/>
      <c r="D58" s="8"/>
      <c r="E58" s="8"/>
      <c r="F58" s="8"/>
      <c r="G58" s="8"/>
    </row>
    <row r="59" spans="1:7" ht="12.75">
      <c r="A59" s="8"/>
      <c r="B59" s="8"/>
      <c r="C59" s="8"/>
      <c r="D59" s="8"/>
      <c r="E59" s="8"/>
      <c r="F59" s="8"/>
      <c r="G59" s="8"/>
    </row>
    <row r="60" spans="1:7" ht="12.75">
      <c r="A60" s="8"/>
      <c r="B60" s="8"/>
      <c r="C60" s="8"/>
      <c r="D60" s="8"/>
      <c r="E60" s="8"/>
      <c r="F60" s="8"/>
      <c r="G60" s="8"/>
    </row>
    <row r="61" spans="1:7" ht="12.75">
      <c r="A61" s="8"/>
      <c r="B61" s="8"/>
      <c r="C61" s="8"/>
      <c r="D61" s="8"/>
      <c r="E61" s="8"/>
      <c r="F61" s="8"/>
      <c r="G61" s="8"/>
    </row>
    <row r="62" spans="1:7" ht="12.75">
      <c r="A62" s="8"/>
      <c r="B62" s="8"/>
      <c r="C62" s="8"/>
      <c r="D62" s="8"/>
      <c r="E62" s="8"/>
      <c r="F62" s="8"/>
      <c r="G62" s="8"/>
    </row>
    <row r="63" spans="1:7" ht="12.75">
      <c r="A63" s="8"/>
      <c r="B63" s="8"/>
      <c r="C63" s="8"/>
      <c r="D63" s="8"/>
      <c r="E63" s="8"/>
      <c r="F63" s="8"/>
      <c r="G63" s="8"/>
    </row>
    <row r="64" spans="1:7" ht="12.75">
      <c r="A64" s="8"/>
      <c r="B64" s="8"/>
      <c r="C64" s="8"/>
      <c r="D64" s="8"/>
      <c r="E64" s="8"/>
      <c r="F64" s="8"/>
      <c r="G64" s="8"/>
    </row>
    <row r="65" spans="1:7" ht="12.75">
      <c r="A65" s="8"/>
      <c r="B65" s="8"/>
      <c r="C65" s="8"/>
      <c r="D65" s="8"/>
      <c r="E65" s="8"/>
      <c r="F65" s="8"/>
      <c r="G65" s="8"/>
    </row>
    <row r="66" spans="1:7" ht="12.75">
      <c r="A66" s="8"/>
      <c r="B66" s="8"/>
      <c r="C66" s="8"/>
      <c r="D66" s="8"/>
      <c r="E66" s="8"/>
      <c r="F66" s="8"/>
      <c r="G66" s="8"/>
    </row>
    <row r="67" spans="1:7" ht="12.75">
      <c r="A67" s="8"/>
      <c r="B67" s="8"/>
      <c r="C67" s="8"/>
      <c r="D67" s="8"/>
      <c r="E67" s="8"/>
      <c r="F67" s="8"/>
      <c r="G67" s="8"/>
    </row>
    <row r="68" spans="1:7" ht="12.75">
      <c r="A68" s="8"/>
      <c r="B68" s="8"/>
      <c r="C68" s="8"/>
      <c r="D68" s="8"/>
      <c r="E68" s="8"/>
      <c r="F68" s="8"/>
      <c r="G68" s="8"/>
    </row>
    <row r="69" spans="1:7" ht="12.75">
      <c r="A69" s="8"/>
      <c r="B69" s="8"/>
      <c r="C69" s="8"/>
      <c r="D69" s="8"/>
      <c r="E69" s="8"/>
      <c r="F69" s="8"/>
      <c r="G69" s="8"/>
    </row>
    <row r="70" spans="1:7" ht="12.75">
      <c r="A70" s="8"/>
      <c r="B70" s="8"/>
      <c r="C70" s="8"/>
      <c r="D70" s="8"/>
      <c r="E70" s="8"/>
      <c r="F70" s="8"/>
      <c r="G70" s="8"/>
    </row>
    <row r="71" spans="1:7" ht="12.75">
      <c r="A71" s="8"/>
      <c r="B71" s="8"/>
      <c r="C71" s="8"/>
      <c r="D71" s="8"/>
      <c r="E71" s="8"/>
      <c r="F71" s="8"/>
      <c r="G71" s="8"/>
    </row>
    <row r="72" spans="1:7" ht="12.75">
      <c r="A72" s="8"/>
      <c r="B72" s="8"/>
      <c r="C72" s="8"/>
      <c r="D72" s="8"/>
      <c r="E72" s="8"/>
      <c r="F72" s="8"/>
      <c r="G72" s="8"/>
    </row>
    <row r="73" spans="1:7" ht="12.75">
      <c r="A73" s="8"/>
      <c r="B73" s="8"/>
      <c r="C73" s="8"/>
      <c r="D73" s="8"/>
      <c r="E73" s="8"/>
      <c r="F73" s="8"/>
      <c r="G73" s="8"/>
    </row>
    <row r="74" spans="1:7" ht="12.75">
      <c r="A74" s="8"/>
      <c r="B74" s="8"/>
      <c r="C74" s="8"/>
      <c r="D74" s="8"/>
      <c r="E74" s="8"/>
      <c r="F74" s="8"/>
      <c r="G74" s="8"/>
    </row>
    <row r="75" spans="1:7" ht="12.75">
      <c r="A75" s="8"/>
      <c r="B75" s="8"/>
      <c r="C75" s="8"/>
      <c r="D75" s="8"/>
      <c r="E75" s="8"/>
      <c r="F75" s="8"/>
      <c r="G75" s="8"/>
    </row>
    <row r="76" spans="1:7" ht="12.75">
      <c r="A76" s="8"/>
      <c r="B76" s="8"/>
      <c r="C76" s="8"/>
      <c r="D76" s="8"/>
      <c r="E76" s="8"/>
      <c r="F76" s="8"/>
      <c r="G76" s="8"/>
    </row>
    <row r="77" spans="1:7" ht="12.75">
      <c r="A77" s="8"/>
      <c r="B77" s="8"/>
      <c r="C77" s="8"/>
      <c r="D77" s="8"/>
      <c r="E77" s="8"/>
      <c r="F77" s="8"/>
      <c r="G77" s="8"/>
    </row>
    <row r="78" spans="1:7" ht="12.75">
      <c r="A78" s="8"/>
      <c r="B78" s="8"/>
      <c r="C78" s="8"/>
      <c r="D78" s="8"/>
      <c r="E78" s="8"/>
      <c r="F78" s="8"/>
      <c r="G78" s="8"/>
    </row>
    <row r="79" spans="1:7" ht="12.75">
      <c r="A79" s="8"/>
      <c r="B79" s="8"/>
      <c r="C79" s="8"/>
      <c r="D79" s="8"/>
      <c r="E79" s="8"/>
      <c r="F79" s="8"/>
      <c r="G79" s="8"/>
    </row>
  </sheetData>
  <sheetProtection/>
  <mergeCells count="44">
    <mergeCell ref="A1:G1"/>
    <mergeCell ref="A2:G2"/>
    <mergeCell ref="A3:B3"/>
    <mergeCell ref="D3:G3"/>
    <mergeCell ref="A4:G4"/>
    <mergeCell ref="A5:E5"/>
    <mergeCell ref="F5:G5"/>
    <mergeCell ref="A8:E8"/>
    <mergeCell ref="A9:D9"/>
    <mergeCell ref="A10:D10"/>
    <mergeCell ref="F10:G10"/>
    <mergeCell ref="A11:D11"/>
    <mergeCell ref="A12:E12"/>
    <mergeCell ref="A13:D13"/>
    <mergeCell ref="A14:D14"/>
    <mergeCell ref="A15:D15"/>
    <mergeCell ref="A16:D16"/>
    <mergeCell ref="A17:E17"/>
    <mergeCell ref="A18:D18"/>
    <mergeCell ref="A19:E19"/>
    <mergeCell ref="A20:A22"/>
    <mergeCell ref="B20:E22"/>
    <mergeCell ref="F20:G20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F32:G32"/>
    <mergeCell ref="A33:D33"/>
    <mergeCell ref="A34:E34"/>
    <mergeCell ref="A35:D35"/>
    <mergeCell ref="A41:D41"/>
    <mergeCell ref="A36:D36"/>
    <mergeCell ref="A37:D37"/>
    <mergeCell ref="A38:E38"/>
    <mergeCell ref="A39:D39"/>
    <mergeCell ref="F39:G39"/>
    <mergeCell ref="A40:D40"/>
  </mergeCells>
  <printOptions/>
  <pageMargins left="0.787401575" right="0.787401575" top="0.984251969" bottom="0.984251969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selection activeCell="G24" sqref="G24"/>
    </sheetView>
  </sheetViews>
  <sheetFormatPr defaultColWidth="9.140625" defaultRowHeight="12.75"/>
  <cols>
    <col min="5" max="5" width="10.7109375" style="0" customWidth="1"/>
    <col min="6" max="6" width="33.7109375" style="0" customWidth="1"/>
    <col min="7" max="7" width="14.421875" style="0" customWidth="1"/>
  </cols>
  <sheetData>
    <row r="1" spans="1:7" ht="15" customHeight="1">
      <c r="A1" s="36" t="s">
        <v>10</v>
      </c>
      <c r="B1" s="37"/>
      <c r="C1" s="37"/>
      <c r="D1" s="37"/>
      <c r="E1" s="37"/>
      <c r="F1" s="37"/>
      <c r="G1" s="38"/>
    </row>
    <row r="2" spans="1:7" ht="12.75">
      <c r="A2" s="44"/>
      <c r="B2" s="45"/>
      <c r="C2" s="45"/>
      <c r="D2" s="45"/>
      <c r="E2" s="45"/>
      <c r="F2" s="45"/>
      <c r="G2" s="46"/>
    </row>
    <row r="3" spans="1:7" ht="15" customHeight="1">
      <c r="A3" s="48" t="s">
        <v>7</v>
      </c>
      <c r="B3" s="48"/>
      <c r="C3" s="10">
        <v>3</v>
      </c>
      <c r="D3" s="47" t="s">
        <v>82</v>
      </c>
      <c r="E3" s="47"/>
      <c r="F3" s="47"/>
      <c r="G3" s="47"/>
    </row>
    <row r="4" spans="1:7" ht="12.75">
      <c r="A4" s="44"/>
      <c r="B4" s="45"/>
      <c r="C4" s="45"/>
      <c r="D4" s="45"/>
      <c r="E4" s="45"/>
      <c r="F4" s="45"/>
      <c r="G4" s="46"/>
    </row>
    <row r="5" spans="1:7" ht="15" customHeight="1">
      <c r="A5" s="39" t="s">
        <v>0</v>
      </c>
      <c r="B5" s="49"/>
      <c r="C5" s="49"/>
      <c r="D5" s="49"/>
      <c r="E5" s="40"/>
      <c r="F5" s="39" t="s">
        <v>8</v>
      </c>
      <c r="G5" s="40"/>
    </row>
    <row r="6" spans="1:7" ht="12.75">
      <c r="A6" s="1" t="s">
        <v>1</v>
      </c>
      <c r="B6" s="2" t="s">
        <v>3</v>
      </c>
      <c r="C6" s="2" t="s">
        <v>4</v>
      </c>
      <c r="D6" s="2" t="s">
        <v>5</v>
      </c>
      <c r="E6" s="2" t="s">
        <v>6</v>
      </c>
      <c r="F6" s="1" t="s">
        <v>23</v>
      </c>
      <c r="G6" s="16">
        <f>((E10*E35)/E28*E24)+(E9*E35)/E27*E24</f>
        <v>979.44</v>
      </c>
    </row>
    <row r="7" spans="1:7" ht="12.75">
      <c r="A7" s="1" t="s">
        <v>2</v>
      </c>
      <c r="B7" s="11">
        <v>40</v>
      </c>
      <c r="C7" s="11">
        <v>0</v>
      </c>
      <c r="D7" s="11">
        <v>0</v>
      </c>
      <c r="E7" s="3">
        <f>SUM(B7:D7)</f>
        <v>40</v>
      </c>
      <c r="F7" s="1" t="s">
        <v>43</v>
      </c>
      <c r="G7" s="16">
        <f>(((E10*E35)/E28*E24)*E30)+((E9*E35)/E27*E24)*E29</f>
        <v>391.77600000000007</v>
      </c>
    </row>
    <row r="8" spans="1:7" ht="15" customHeight="1">
      <c r="A8" s="39" t="s">
        <v>9</v>
      </c>
      <c r="B8" s="49"/>
      <c r="C8" s="49"/>
      <c r="D8" s="49"/>
      <c r="E8" s="40"/>
      <c r="F8" s="1" t="s">
        <v>44</v>
      </c>
      <c r="G8" s="17">
        <f>E7*E18</f>
        <v>0</v>
      </c>
    </row>
    <row r="9" spans="1:7" ht="12.75">
      <c r="A9" s="41" t="s">
        <v>11</v>
      </c>
      <c r="B9" s="42"/>
      <c r="C9" s="42"/>
      <c r="D9" s="43"/>
      <c r="E9" s="12">
        <v>0</v>
      </c>
      <c r="F9" s="1" t="s">
        <v>6</v>
      </c>
      <c r="G9" s="16">
        <f>SUM(G6:G8)</f>
        <v>1371.2160000000001</v>
      </c>
    </row>
    <row r="10" spans="1:7" ht="12.75">
      <c r="A10" s="41" t="s">
        <v>12</v>
      </c>
      <c r="B10" s="42"/>
      <c r="C10" s="42"/>
      <c r="D10" s="43"/>
      <c r="E10" s="12">
        <v>63</v>
      </c>
      <c r="F10" s="39" t="s">
        <v>45</v>
      </c>
      <c r="G10" s="40"/>
    </row>
    <row r="11" spans="1:7" ht="12.75">
      <c r="A11" s="41" t="s">
        <v>13</v>
      </c>
      <c r="B11" s="42"/>
      <c r="C11" s="42"/>
      <c r="D11" s="43"/>
      <c r="E11" s="4">
        <f>SUM(E9:E10)</f>
        <v>63</v>
      </c>
      <c r="F11" s="1" t="s">
        <v>50</v>
      </c>
      <c r="G11" s="13">
        <v>1</v>
      </c>
    </row>
    <row r="12" spans="1:7" ht="12.75">
      <c r="A12" s="39" t="s">
        <v>14</v>
      </c>
      <c r="B12" s="49"/>
      <c r="C12" s="49"/>
      <c r="D12" s="49"/>
      <c r="E12" s="40"/>
      <c r="F12" s="1" t="s">
        <v>53</v>
      </c>
      <c r="G12" s="15">
        <v>500</v>
      </c>
    </row>
    <row r="13" spans="1:7" ht="12.75">
      <c r="A13" s="41" t="s">
        <v>15</v>
      </c>
      <c r="B13" s="42"/>
      <c r="C13" s="42"/>
      <c r="D13" s="43"/>
      <c r="E13" s="12">
        <v>0</v>
      </c>
      <c r="F13" s="1" t="s">
        <v>46</v>
      </c>
      <c r="G13" s="17">
        <f>G12/12*G11</f>
        <v>41.666666666666664</v>
      </c>
    </row>
    <row r="14" spans="1:7" ht="12.75">
      <c r="A14" s="41" t="s">
        <v>17</v>
      </c>
      <c r="B14" s="42"/>
      <c r="C14" s="42"/>
      <c r="D14" s="43"/>
      <c r="E14" s="12">
        <v>0</v>
      </c>
      <c r="F14" s="1" t="s">
        <v>47</v>
      </c>
      <c r="G14" s="17">
        <f>G12/3/12*G11</f>
        <v>13.888888888888888</v>
      </c>
    </row>
    <row r="15" spans="1:7" ht="12.75">
      <c r="A15" s="41" t="s">
        <v>16</v>
      </c>
      <c r="B15" s="42"/>
      <c r="C15" s="42"/>
      <c r="D15" s="43"/>
      <c r="E15" s="5">
        <f>SUM(E13:E14)</f>
        <v>0</v>
      </c>
      <c r="F15" s="1" t="s">
        <v>51</v>
      </c>
      <c r="G15" s="17">
        <f>SUM(G12:G14)*8/100*G11</f>
        <v>44.44444444444444</v>
      </c>
    </row>
    <row r="16" spans="1:7" ht="12.75">
      <c r="A16" s="41" t="s">
        <v>18</v>
      </c>
      <c r="B16" s="42"/>
      <c r="C16" s="42"/>
      <c r="D16" s="43"/>
      <c r="E16" s="12">
        <v>0</v>
      </c>
      <c r="F16" s="1" t="s">
        <v>48</v>
      </c>
      <c r="G16" s="17">
        <v>0</v>
      </c>
    </row>
    <row r="17" spans="1:7" ht="12.75">
      <c r="A17" s="39" t="s">
        <v>19</v>
      </c>
      <c r="B17" s="49"/>
      <c r="C17" s="49"/>
      <c r="D17" s="49"/>
      <c r="E17" s="40"/>
      <c r="F17" s="1" t="s">
        <v>49</v>
      </c>
      <c r="G17" s="17">
        <v>0</v>
      </c>
    </row>
    <row r="18" spans="1:7" ht="12.75">
      <c r="A18" s="41" t="s">
        <v>20</v>
      </c>
      <c r="B18" s="42"/>
      <c r="C18" s="42"/>
      <c r="D18" s="43"/>
      <c r="E18" s="12">
        <v>0</v>
      </c>
      <c r="F18" s="1" t="s">
        <v>52</v>
      </c>
      <c r="G18" s="17"/>
    </row>
    <row r="19" spans="1:7" ht="12.75">
      <c r="A19" s="39" t="s">
        <v>21</v>
      </c>
      <c r="B19" s="49"/>
      <c r="C19" s="49"/>
      <c r="D19" s="49"/>
      <c r="E19" s="40"/>
      <c r="F19" s="1" t="s">
        <v>54</v>
      </c>
      <c r="G19" s="16">
        <f>((G12*G11)+G13+G14+G15+G16+G17+G18)/E37*12</f>
        <v>720</v>
      </c>
    </row>
    <row r="20" spans="1:7" ht="12.75">
      <c r="A20" s="59" t="s">
        <v>22</v>
      </c>
      <c r="B20" s="50" t="s">
        <v>80</v>
      </c>
      <c r="C20" s="51"/>
      <c r="D20" s="51"/>
      <c r="E20" s="52"/>
      <c r="F20" s="39" t="s">
        <v>55</v>
      </c>
      <c r="G20" s="40"/>
    </row>
    <row r="21" spans="1:7" ht="12.75">
      <c r="A21" s="60"/>
      <c r="B21" s="53"/>
      <c r="C21" s="54"/>
      <c r="D21" s="54"/>
      <c r="E21" s="55"/>
      <c r="F21" s="1" t="s">
        <v>32</v>
      </c>
      <c r="G21" s="17">
        <f>E31</f>
        <v>150</v>
      </c>
    </row>
    <row r="22" spans="1:7" ht="12.75">
      <c r="A22" s="61"/>
      <c r="B22" s="56"/>
      <c r="C22" s="57"/>
      <c r="D22" s="57"/>
      <c r="E22" s="58"/>
      <c r="F22" s="1" t="s">
        <v>56</v>
      </c>
      <c r="G22" s="17">
        <f>E32</f>
        <v>107.69</v>
      </c>
    </row>
    <row r="23" spans="1:7" ht="12.75">
      <c r="A23" s="41" t="s">
        <v>23</v>
      </c>
      <c r="B23" s="42"/>
      <c r="C23" s="42"/>
      <c r="D23" s="43"/>
      <c r="E23" s="10" t="s">
        <v>24</v>
      </c>
      <c r="F23" s="1" t="s">
        <v>34</v>
      </c>
      <c r="G23" s="17">
        <f>E33</f>
        <v>17.44</v>
      </c>
    </row>
    <row r="24" spans="1:7" ht="12.75">
      <c r="A24" s="41" t="s">
        <v>25</v>
      </c>
      <c r="B24" s="42"/>
      <c r="C24" s="42"/>
      <c r="D24" s="43"/>
      <c r="E24" s="15">
        <v>2.12</v>
      </c>
      <c r="F24" s="1" t="s">
        <v>57</v>
      </c>
      <c r="G24" s="15">
        <v>1072.5</v>
      </c>
    </row>
    <row r="25" spans="1:7" ht="12.75">
      <c r="A25" s="41" t="s">
        <v>26</v>
      </c>
      <c r="B25" s="42"/>
      <c r="C25" s="42"/>
      <c r="D25" s="43"/>
      <c r="E25" s="15">
        <v>20000</v>
      </c>
      <c r="F25" s="1" t="s">
        <v>58</v>
      </c>
      <c r="G25" s="17">
        <v>0</v>
      </c>
    </row>
    <row r="26" spans="1:7" ht="12.75">
      <c r="A26" s="41" t="s">
        <v>27</v>
      </c>
      <c r="B26" s="42"/>
      <c r="C26" s="42"/>
      <c r="D26" s="43"/>
      <c r="E26" s="15">
        <v>20000</v>
      </c>
      <c r="F26" s="1" t="s">
        <v>59</v>
      </c>
      <c r="G26" s="17">
        <f>E25-E26</f>
        <v>0</v>
      </c>
    </row>
    <row r="27" spans="1:7" ht="12.75">
      <c r="A27" s="41" t="s">
        <v>28</v>
      </c>
      <c r="B27" s="42"/>
      <c r="C27" s="42"/>
      <c r="D27" s="43"/>
      <c r="E27" s="15">
        <v>3.5</v>
      </c>
      <c r="F27" s="1" t="s">
        <v>60</v>
      </c>
      <c r="G27" s="15">
        <v>2000</v>
      </c>
    </row>
    <row r="28" spans="1:7" ht="12.75">
      <c r="A28" s="41" t="s">
        <v>29</v>
      </c>
      <c r="B28" s="42"/>
      <c r="C28" s="42"/>
      <c r="D28" s="43"/>
      <c r="E28" s="15">
        <v>3</v>
      </c>
      <c r="F28" s="1" t="s">
        <v>61</v>
      </c>
      <c r="G28" s="15">
        <v>0</v>
      </c>
    </row>
    <row r="29" spans="1:7" ht="12.75">
      <c r="A29" s="41" t="s">
        <v>30</v>
      </c>
      <c r="B29" s="42"/>
      <c r="C29" s="42"/>
      <c r="D29" s="43"/>
      <c r="E29" s="16">
        <v>0.1</v>
      </c>
      <c r="F29" s="1" t="s">
        <v>62</v>
      </c>
      <c r="G29" s="17">
        <f>SUM(G21:G28)</f>
        <v>3347.63</v>
      </c>
    </row>
    <row r="30" spans="1:7" ht="12.75">
      <c r="A30" s="41" t="s">
        <v>31</v>
      </c>
      <c r="B30" s="42"/>
      <c r="C30" s="42"/>
      <c r="D30" s="43"/>
      <c r="E30" s="16">
        <v>0.4</v>
      </c>
      <c r="F30" s="1" t="s">
        <v>63</v>
      </c>
      <c r="G30" s="17">
        <v>1</v>
      </c>
    </row>
    <row r="31" spans="1:7" ht="12.75">
      <c r="A31" s="41" t="s">
        <v>32</v>
      </c>
      <c r="B31" s="42"/>
      <c r="C31" s="42"/>
      <c r="D31" s="43"/>
      <c r="E31" s="15">
        <v>150</v>
      </c>
      <c r="F31" s="1" t="s">
        <v>64</v>
      </c>
      <c r="G31" s="17">
        <f>G29/10</f>
        <v>334.76300000000003</v>
      </c>
    </row>
    <row r="32" spans="1:7" ht="12.75">
      <c r="A32" s="41" t="s">
        <v>33</v>
      </c>
      <c r="B32" s="42"/>
      <c r="C32" s="42"/>
      <c r="D32" s="43"/>
      <c r="E32" s="15">
        <v>107.69</v>
      </c>
      <c r="F32" s="39" t="s">
        <v>65</v>
      </c>
      <c r="G32" s="40"/>
    </row>
    <row r="33" spans="1:7" ht="12.75">
      <c r="A33" s="41" t="s">
        <v>34</v>
      </c>
      <c r="B33" s="42"/>
      <c r="C33" s="42"/>
      <c r="D33" s="43"/>
      <c r="E33" s="15">
        <v>17.44</v>
      </c>
      <c r="F33" s="1" t="s">
        <v>66</v>
      </c>
      <c r="G33" s="14">
        <v>0.2</v>
      </c>
    </row>
    <row r="34" spans="1:7" ht="12.75">
      <c r="A34" s="39" t="s">
        <v>35</v>
      </c>
      <c r="B34" s="49"/>
      <c r="C34" s="49"/>
      <c r="D34" s="49"/>
      <c r="E34" s="40"/>
      <c r="F34" s="1" t="s">
        <v>67</v>
      </c>
      <c r="G34" s="17">
        <f>E25*G33</f>
        <v>4000</v>
      </c>
    </row>
    <row r="35" spans="1:7" ht="12.75">
      <c r="A35" s="41" t="s">
        <v>36</v>
      </c>
      <c r="B35" s="42"/>
      <c r="C35" s="42"/>
      <c r="D35" s="43"/>
      <c r="E35" s="13">
        <v>22</v>
      </c>
      <c r="F35" s="1" t="s">
        <v>68</v>
      </c>
      <c r="G35" s="17">
        <f>G34/E37</f>
        <v>400</v>
      </c>
    </row>
    <row r="36" spans="1:7" ht="12.75">
      <c r="A36" s="41" t="s">
        <v>37</v>
      </c>
      <c r="B36" s="42"/>
      <c r="C36" s="42"/>
      <c r="D36" s="43"/>
      <c r="E36" s="13">
        <v>0</v>
      </c>
      <c r="F36" s="1" t="s">
        <v>69</v>
      </c>
      <c r="G36" s="17">
        <f>((G9+G19+G31+G35)/(100-E41)*100)</f>
        <v>3006.360638297873</v>
      </c>
    </row>
    <row r="37" spans="1:7" ht="12.75">
      <c r="A37" s="41" t="s">
        <v>38</v>
      </c>
      <c r="B37" s="42"/>
      <c r="C37" s="42"/>
      <c r="D37" s="43"/>
      <c r="E37" s="13">
        <v>10</v>
      </c>
      <c r="F37" s="1" t="s">
        <v>78</v>
      </c>
      <c r="G37" s="17">
        <f>G36*E41/100</f>
        <v>180.38163829787237</v>
      </c>
    </row>
    <row r="38" spans="1:7" ht="12.75">
      <c r="A38" s="39" t="s">
        <v>39</v>
      </c>
      <c r="B38" s="49"/>
      <c r="C38" s="49"/>
      <c r="D38" s="49"/>
      <c r="E38" s="40"/>
      <c r="F38" s="1" t="s">
        <v>70</v>
      </c>
      <c r="G38" s="17">
        <f>G36/(E11*E35)</f>
        <v>2.1690913696232847</v>
      </c>
    </row>
    <row r="39" spans="1:7" ht="12.75">
      <c r="A39" s="41" t="s">
        <v>40</v>
      </c>
      <c r="B39" s="42"/>
      <c r="C39" s="42"/>
      <c r="D39" s="43"/>
      <c r="E39" s="13">
        <v>6</v>
      </c>
      <c r="F39" s="39" t="s">
        <v>71</v>
      </c>
      <c r="G39" s="40"/>
    </row>
    <row r="40" spans="1:7" ht="12.75">
      <c r="A40" s="41" t="s">
        <v>41</v>
      </c>
      <c r="B40" s="42"/>
      <c r="C40" s="42"/>
      <c r="D40" s="43"/>
      <c r="E40" s="13">
        <v>0</v>
      </c>
      <c r="F40" s="1" t="s">
        <v>23</v>
      </c>
      <c r="G40" s="7">
        <f>G6/G36</f>
        <v>0.3257892574573271</v>
      </c>
    </row>
    <row r="41" spans="1:7" ht="12.75">
      <c r="A41" s="62" t="s">
        <v>42</v>
      </c>
      <c r="B41" s="62"/>
      <c r="C41" s="62"/>
      <c r="D41" s="62"/>
      <c r="E41" s="6">
        <f>SUM(E39:E40)</f>
        <v>6</v>
      </c>
      <c r="F41" s="1" t="s">
        <v>43</v>
      </c>
      <c r="G41" s="7">
        <f>G7/G36</f>
        <v>0.13031570298293088</v>
      </c>
    </row>
    <row r="42" spans="1:7" ht="12.75">
      <c r="A42" s="8"/>
      <c r="B42" s="8"/>
      <c r="C42" s="8"/>
      <c r="D42" s="8"/>
      <c r="E42" s="8"/>
      <c r="F42" s="1" t="s">
        <v>72</v>
      </c>
      <c r="G42" s="7">
        <f>G37/G36</f>
        <v>0.06</v>
      </c>
    </row>
    <row r="43" spans="1:7" ht="12.75">
      <c r="A43" s="8"/>
      <c r="B43" s="8"/>
      <c r="C43" s="8"/>
      <c r="D43" s="8"/>
      <c r="E43" s="8"/>
      <c r="F43" s="1" t="s">
        <v>73</v>
      </c>
      <c r="G43" s="7">
        <f>G19/G36</f>
        <v>0.23949222552609198</v>
      </c>
    </row>
    <row r="44" spans="1:7" ht="12.75">
      <c r="A44" s="8"/>
      <c r="B44" s="8"/>
      <c r="C44" s="8"/>
      <c r="D44" s="8"/>
      <c r="E44" s="8"/>
      <c r="F44" s="1" t="s">
        <v>74</v>
      </c>
      <c r="G44" s="7">
        <f>G35/G36</f>
        <v>0.13305123640338443</v>
      </c>
    </row>
    <row r="45" spans="1:7" ht="12.75">
      <c r="A45" s="8"/>
      <c r="B45" s="8"/>
      <c r="C45" s="8"/>
      <c r="D45" s="8"/>
      <c r="E45" s="8"/>
      <c r="F45" s="1" t="s">
        <v>75</v>
      </c>
      <c r="G45" s="7">
        <f>G31/G36</f>
        <v>0.11135157763026547</v>
      </c>
    </row>
    <row r="46" spans="1:7" ht="12.75">
      <c r="A46" s="8"/>
      <c r="B46" s="8"/>
      <c r="C46" s="8"/>
      <c r="D46" s="8"/>
      <c r="E46" s="8"/>
      <c r="F46" s="1" t="s">
        <v>6</v>
      </c>
      <c r="G46" s="7">
        <f>SUM(G40:G45)</f>
        <v>0.9999999999999999</v>
      </c>
    </row>
    <row r="47" spans="1:7" ht="12.75">
      <c r="A47" s="8"/>
      <c r="B47" s="8"/>
      <c r="C47" s="8"/>
      <c r="D47" s="8"/>
      <c r="E47" s="8"/>
      <c r="F47" s="8"/>
      <c r="G47" s="9"/>
    </row>
    <row r="48" spans="1:7" ht="12.75">
      <c r="A48" s="8"/>
      <c r="B48" s="8"/>
      <c r="C48" s="8"/>
      <c r="D48" s="8"/>
      <c r="E48" s="8"/>
      <c r="F48" s="8"/>
      <c r="G48" s="9"/>
    </row>
    <row r="49" spans="1:7" ht="12.75">
      <c r="A49" s="8"/>
      <c r="B49" s="8"/>
      <c r="C49" s="8"/>
      <c r="D49" s="8"/>
      <c r="E49" s="8"/>
      <c r="F49" s="8"/>
      <c r="G49" s="9"/>
    </row>
    <row r="50" spans="1:7" ht="12.75">
      <c r="A50" s="8"/>
      <c r="B50" s="8"/>
      <c r="C50" s="8"/>
      <c r="D50" s="8"/>
      <c r="E50" s="8"/>
      <c r="F50" s="8"/>
      <c r="G50" s="9"/>
    </row>
    <row r="51" spans="1:7" ht="12.75">
      <c r="A51" s="8"/>
      <c r="B51" s="8"/>
      <c r="C51" s="8"/>
      <c r="D51" s="8"/>
      <c r="E51" s="8"/>
      <c r="F51" s="8"/>
      <c r="G51" s="8"/>
    </row>
    <row r="52" spans="1:7" ht="12.75">
      <c r="A52" s="8"/>
      <c r="B52" s="8"/>
      <c r="C52" s="8"/>
      <c r="D52" s="8"/>
      <c r="E52" s="8"/>
      <c r="F52" s="8"/>
      <c r="G52" s="8"/>
    </row>
    <row r="53" spans="1:7" ht="12.75">
      <c r="A53" s="8"/>
      <c r="B53" s="8"/>
      <c r="C53" s="8"/>
      <c r="D53" s="8"/>
      <c r="E53" s="8"/>
      <c r="F53" s="8"/>
      <c r="G53" s="8"/>
    </row>
    <row r="54" spans="1:7" ht="12.75">
      <c r="A54" s="8"/>
      <c r="B54" s="8"/>
      <c r="C54" s="8"/>
      <c r="D54" s="8"/>
      <c r="E54" s="8"/>
      <c r="F54" s="8"/>
      <c r="G54" s="8"/>
    </row>
    <row r="55" spans="1:7" ht="12.75">
      <c r="A55" s="8"/>
      <c r="B55" s="8"/>
      <c r="C55" s="8"/>
      <c r="D55" s="8"/>
      <c r="E55" s="8"/>
      <c r="F55" s="8"/>
      <c r="G55" s="8"/>
    </row>
    <row r="56" spans="1:7" ht="12.75">
      <c r="A56" s="8"/>
      <c r="B56" s="8"/>
      <c r="C56" s="8"/>
      <c r="D56" s="8"/>
      <c r="E56" s="8"/>
      <c r="F56" s="8"/>
      <c r="G56" s="8"/>
    </row>
    <row r="57" spans="1:7" ht="12.75">
      <c r="A57" s="8"/>
      <c r="B57" s="8"/>
      <c r="C57" s="8"/>
      <c r="D57" s="8"/>
      <c r="E57" s="8"/>
      <c r="F57" s="8"/>
      <c r="G57" s="8"/>
    </row>
    <row r="58" spans="1:7" ht="12.75">
      <c r="A58" s="8"/>
      <c r="B58" s="8"/>
      <c r="C58" s="8"/>
      <c r="D58" s="8"/>
      <c r="E58" s="8"/>
      <c r="F58" s="8"/>
      <c r="G58" s="8"/>
    </row>
    <row r="59" spans="1:7" ht="12.75">
      <c r="A59" s="8"/>
      <c r="B59" s="8"/>
      <c r="C59" s="8"/>
      <c r="D59" s="8"/>
      <c r="E59" s="8"/>
      <c r="F59" s="8"/>
      <c r="G59" s="8"/>
    </row>
    <row r="60" spans="1:7" ht="12.75">
      <c r="A60" s="8"/>
      <c r="B60" s="8"/>
      <c r="C60" s="8"/>
      <c r="D60" s="8"/>
      <c r="E60" s="8"/>
      <c r="F60" s="8"/>
      <c r="G60" s="8"/>
    </row>
    <row r="61" spans="1:7" ht="12.75">
      <c r="A61" s="8"/>
      <c r="B61" s="8"/>
      <c r="C61" s="8"/>
      <c r="D61" s="8"/>
      <c r="E61" s="8"/>
      <c r="F61" s="8"/>
      <c r="G61" s="8"/>
    </row>
    <row r="62" spans="1:7" ht="12.75">
      <c r="A62" s="8"/>
      <c r="B62" s="8"/>
      <c r="C62" s="8"/>
      <c r="D62" s="8"/>
      <c r="E62" s="8"/>
      <c r="F62" s="8"/>
      <c r="G62" s="8"/>
    </row>
    <row r="63" spans="1:7" ht="12.75">
      <c r="A63" s="8"/>
      <c r="B63" s="8"/>
      <c r="C63" s="8"/>
      <c r="D63" s="8"/>
      <c r="E63" s="8"/>
      <c r="F63" s="8"/>
      <c r="G63" s="8"/>
    </row>
    <row r="64" spans="1:7" ht="12.75">
      <c r="A64" s="8"/>
      <c r="B64" s="8"/>
      <c r="C64" s="8"/>
      <c r="D64" s="8"/>
      <c r="E64" s="8"/>
      <c r="F64" s="8"/>
      <c r="G64" s="8"/>
    </row>
    <row r="65" spans="1:7" ht="12.75">
      <c r="A65" s="8"/>
      <c r="B65" s="8"/>
      <c r="C65" s="8"/>
      <c r="D65" s="8"/>
      <c r="E65" s="8"/>
      <c r="F65" s="8"/>
      <c r="G65" s="8"/>
    </row>
    <row r="66" spans="1:7" ht="12.75">
      <c r="A66" s="8"/>
      <c r="B66" s="8"/>
      <c r="C66" s="8"/>
      <c r="D66" s="8"/>
      <c r="E66" s="8"/>
      <c r="F66" s="8"/>
      <c r="G66" s="8"/>
    </row>
    <row r="67" spans="1:7" ht="12.75">
      <c r="A67" s="8"/>
      <c r="B67" s="8"/>
      <c r="C67" s="8"/>
      <c r="D67" s="8"/>
      <c r="E67" s="8"/>
      <c r="F67" s="8"/>
      <c r="G67" s="8"/>
    </row>
    <row r="68" spans="1:7" ht="12.75">
      <c r="A68" s="8"/>
      <c r="B68" s="8"/>
      <c r="C68" s="8"/>
      <c r="D68" s="8"/>
      <c r="E68" s="8"/>
      <c r="F68" s="8"/>
      <c r="G68" s="8"/>
    </row>
    <row r="69" spans="1:7" ht="12.75">
      <c r="A69" s="8"/>
      <c r="B69" s="8"/>
      <c r="C69" s="8"/>
      <c r="D69" s="8"/>
      <c r="E69" s="8"/>
      <c r="F69" s="8"/>
      <c r="G69" s="8"/>
    </row>
    <row r="70" spans="1:7" ht="12.75">
      <c r="A70" s="8"/>
      <c r="B70" s="8"/>
      <c r="C70" s="8"/>
      <c r="D70" s="8"/>
      <c r="E70" s="8"/>
      <c r="F70" s="8"/>
      <c r="G70" s="8"/>
    </row>
    <row r="71" spans="1:7" ht="12.75">
      <c r="A71" s="8"/>
      <c r="B71" s="8"/>
      <c r="C71" s="8"/>
      <c r="D71" s="8"/>
      <c r="E71" s="8"/>
      <c r="F71" s="8"/>
      <c r="G71" s="8"/>
    </row>
    <row r="72" spans="1:7" ht="12.75">
      <c r="A72" s="8"/>
      <c r="B72" s="8"/>
      <c r="C72" s="8"/>
      <c r="D72" s="8"/>
      <c r="E72" s="8"/>
      <c r="F72" s="8"/>
      <c r="G72" s="8"/>
    </row>
    <row r="73" spans="1:7" ht="12.75">
      <c r="A73" s="8"/>
      <c r="B73" s="8"/>
      <c r="C73" s="8"/>
      <c r="D73" s="8"/>
      <c r="E73" s="8"/>
      <c r="F73" s="8"/>
      <c r="G73" s="8"/>
    </row>
    <row r="74" spans="1:7" ht="12.75">
      <c r="A74" s="8"/>
      <c r="B74" s="8"/>
      <c r="C74" s="8"/>
      <c r="D74" s="8"/>
      <c r="E74" s="8"/>
      <c r="F74" s="8"/>
      <c r="G74" s="8"/>
    </row>
    <row r="75" spans="1:7" ht="12.75">
      <c r="A75" s="8"/>
      <c r="B75" s="8"/>
      <c r="C75" s="8"/>
      <c r="D75" s="8"/>
      <c r="E75" s="8"/>
      <c r="F75" s="8"/>
      <c r="G75" s="8"/>
    </row>
    <row r="76" spans="1:7" ht="12.75">
      <c r="A76" s="8"/>
      <c r="B76" s="8"/>
      <c r="C76" s="8"/>
      <c r="D76" s="8"/>
      <c r="E76" s="8"/>
      <c r="F76" s="8"/>
      <c r="G76" s="8"/>
    </row>
    <row r="77" spans="1:7" ht="12.75">
      <c r="A77" s="8"/>
      <c r="B77" s="8"/>
      <c r="C77" s="8"/>
      <c r="D77" s="8"/>
      <c r="E77" s="8"/>
      <c r="F77" s="8"/>
      <c r="G77" s="8"/>
    </row>
    <row r="78" spans="1:7" ht="12.75">
      <c r="A78" s="8"/>
      <c r="B78" s="8"/>
      <c r="C78" s="8"/>
      <c r="D78" s="8"/>
      <c r="E78" s="8"/>
      <c r="F78" s="8"/>
      <c r="G78" s="8"/>
    </row>
    <row r="79" spans="1:7" ht="12.75">
      <c r="A79" s="8"/>
      <c r="B79" s="8"/>
      <c r="C79" s="8"/>
      <c r="D79" s="8"/>
      <c r="E79" s="8"/>
      <c r="F79" s="8"/>
      <c r="G79" s="8"/>
    </row>
  </sheetData>
  <sheetProtection/>
  <mergeCells count="44">
    <mergeCell ref="A1:G1"/>
    <mergeCell ref="A2:G2"/>
    <mergeCell ref="A3:B3"/>
    <mergeCell ref="D3:G3"/>
    <mergeCell ref="A4:G4"/>
    <mergeCell ref="A5:E5"/>
    <mergeCell ref="F5:G5"/>
    <mergeCell ref="A8:E8"/>
    <mergeCell ref="A9:D9"/>
    <mergeCell ref="A10:D10"/>
    <mergeCell ref="F10:G10"/>
    <mergeCell ref="A11:D11"/>
    <mergeCell ref="A12:E12"/>
    <mergeCell ref="A13:D13"/>
    <mergeCell ref="A14:D14"/>
    <mergeCell ref="A15:D15"/>
    <mergeCell ref="A16:D16"/>
    <mergeCell ref="A17:E17"/>
    <mergeCell ref="A18:D18"/>
    <mergeCell ref="A19:E19"/>
    <mergeCell ref="A20:A22"/>
    <mergeCell ref="B20:E22"/>
    <mergeCell ref="F20:G20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F32:G32"/>
    <mergeCell ref="A33:D33"/>
    <mergeCell ref="A34:E34"/>
    <mergeCell ref="A35:D35"/>
    <mergeCell ref="A41:D41"/>
    <mergeCell ref="A36:D36"/>
    <mergeCell ref="A37:D37"/>
    <mergeCell ref="A38:E38"/>
    <mergeCell ref="A39:D39"/>
    <mergeCell ref="F39:G39"/>
    <mergeCell ref="A40:D40"/>
  </mergeCells>
  <printOptions/>
  <pageMargins left="0.787401575" right="0.787401575" top="0.984251969" bottom="0.984251969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4">
      <selection activeCell="G38" sqref="G38"/>
    </sheetView>
  </sheetViews>
  <sheetFormatPr defaultColWidth="9.140625" defaultRowHeight="12.75"/>
  <cols>
    <col min="5" max="5" width="10.7109375" style="0" customWidth="1"/>
    <col min="6" max="6" width="33.7109375" style="0" customWidth="1"/>
    <col min="7" max="7" width="14.421875" style="0" customWidth="1"/>
  </cols>
  <sheetData>
    <row r="1" spans="1:7" ht="15" customHeight="1">
      <c r="A1" s="36" t="s">
        <v>10</v>
      </c>
      <c r="B1" s="37"/>
      <c r="C1" s="37"/>
      <c r="D1" s="37"/>
      <c r="E1" s="37"/>
      <c r="F1" s="37"/>
      <c r="G1" s="38"/>
    </row>
    <row r="2" spans="1:7" ht="12.75">
      <c r="A2" s="44"/>
      <c r="B2" s="45"/>
      <c r="C2" s="45"/>
      <c r="D2" s="45"/>
      <c r="E2" s="45"/>
      <c r="F2" s="45"/>
      <c r="G2" s="46"/>
    </row>
    <row r="3" spans="1:7" ht="15" customHeight="1">
      <c r="A3" s="48" t="s">
        <v>7</v>
      </c>
      <c r="B3" s="48"/>
      <c r="C3" s="10">
        <v>4</v>
      </c>
      <c r="D3" s="47" t="s">
        <v>83</v>
      </c>
      <c r="E3" s="47"/>
      <c r="F3" s="47"/>
      <c r="G3" s="47"/>
    </row>
    <row r="4" spans="1:7" ht="12.75">
      <c r="A4" s="44"/>
      <c r="B4" s="45"/>
      <c r="C4" s="45"/>
      <c r="D4" s="45"/>
      <c r="E4" s="45"/>
      <c r="F4" s="45"/>
      <c r="G4" s="46"/>
    </row>
    <row r="5" spans="1:7" ht="15" customHeight="1">
      <c r="A5" s="39" t="s">
        <v>0</v>
      </c>
      <c r="B5" s="49"/>
      <c r="C5" s="49"/>
      <c r="D5" s="49"/>
      <c r="E5" s="40"/>
      <c r="F5" s="39" t="s">
        <v>8</v>
      </c>
      <c r="G5" s="40"/>
    </row>
    <row r="6" spans="1:7" ht="12.75">
      <c r="A6" s="1" t="s">
        <v>1</v>
      </c>
      <c r="B6" s="2" t="s">
        <v>3</v>
      </c>
      <c r="C6" s="2" t="s">
        <v>4</v>
      </c>
      <c r="D6" s="2" t="s">
        <v>5</v>
      </c>
      <c r="E6" s="2" t="s">
        <v>6</v>
      </c>
      <c r="F6" s="1" t="s">
        <v>23</v>
      </c>
      <c r="G6" s="16">
        <f>((E10*E35)/E28*E24)+(E9*E35)/E27*E24</f>
        <v>839.5200000000001</v>
      </c>
    </row>
    <row r="7" spans="1:7" ht="12.75">
      <c r="A7" s="1" t="s">
        <v>2</v>
      </c>
      <c r="B7" s="11">
        <v>23</v>
      </c>
      <c r="C7" s="11">
        <v>0</v>
      </c>
      <c r="D7" s="11">
        <v>0</v>
      </c>
      <c r="E7" s="3">
        <f>SUM(B7:D7)</f>
        <v>23</v>
      </c>
      <c r="F7" s="1" t="s">
        <v>43</v>
      </c>
      <c r="G7" s="16">
        <f>(((E10*E35)/E28*E24)*E30)+((E9*E35)/E27*E24)*E29</f>
        <v>335.80800000000005</v>
      </c>
    </row>
    <row r="8" spans="1:7" ht="15" customHeight="1">
      <c r="A8" s="39" t="s">
        <v>9</v>
      </c>
      <c r="B8" s="49"/>
      <c r="C8" s="49"/>
      <c r="D8" s="49"/>
      <c r="E8" s="40"/>
      <c r="F8" s="1" t="s">
        <v>44</v>
      </c>
      <c r="G8" s="17">
        <f>E7*E18</f>
        <v>0</v>
      </c>
    </row>
    <row r="9" spans="1:7" ht="12.75">
      <c r="A9" s="41" t="s">
        <v>11</v>
      </c>
      <c r="B9" s="42"/>
      <c r="C9" s="42"/>
      <c r="D9" s="43"/>
      <c r="E9" s="12">
        <v>0</v>
      </c>
      <c r="F9" s="1" t="s">
        <v>6</v>
      </c>
      <c r="G9" s="16">
        <f>SUM(G6:G8)</f>
        <v>1175.3280000000002</v>
      </c>
    </row>
    <row r="10" spans="1:7" ht="12.75">
      <c r="A10" s="41" t="s">
        <v>12</v>
      </c>
      <c r="B10" s="42"/>
      <c r="C10" s="42"/>
      <c r="D10" s="43"/>
      <c r="E10" s="12">
        <v>54</v>
      </c>
      <c r="F10" s="39" t="s">
        <v>45</v>
      </c>
      <c r="G10" s="40"/>
    </row>
    <row r="11" spans="1:7" ht="12.75">
      <c r="A11" s="41" t="s">
        <v>13</v>
      </c>
      <c r="B11" s="42"/>
      <c r="C11" s="42"/>
      <c r="D11" s="43"/>
      <c r="E11" s="4">
        <f>SUM(E9:E10)</f>
        <v>54</v>
      </c>
      <c r="F11" s="1" t="s">
        <v>50</v>
      </c>
      <c r="G11" s="13">
        <v>1</v>
      </c>
    </row>
    <row r="12" spans="1:7" ht="12.75">
      <c r="A12" s="39" t="s">
        <v>14</v>
      </c>
      <c r="B12" s="49"/>
      <c r="C12" s="49"/>
      <c r="D12" s="49"/>
      <c r="E12" s="40"/>
      <c r="F12" s="1" t="s">
        <v>53</v>
      </c>
      <c r="G12" s="15">
        <v>500</v>
      </c>
    </row>
    <row r="13" spans="1:7" ht="12.75">
      <c r="A13" s="41" t="s">
        <v>15</v>
      </c>
      <c r="B13" s="42"/>
      <c r="C13" s="42"/>
      <c r="D13" s="43"/>
      <c r="E13" s="12">
        <v>0</v>
      </c>
      <c r="F13" s="1" t="s">
        <v>46</v>
      </c>
      <c r="G13" s="17">
        <f>G12/12*G11</f>
        <v>41.666666666666664</v>
      </c>
    </row>
    <row r="14" spans="1:7" ht="12.75">
      <c r="A14" s="41" t="s">
        <v>17</v>
      </c>
      <c r="B14" s="42"/>
      <c r="C14" s="42"/>
      <c r="D14" s="43"/>
      <c r="E14" s="12">
        <v>0</v>
      </c>
      <c r="F14" s="1" t="s">
        <v>47</v>
      </c>
      <c r="G14" s="17">
        <f>G12/3/12*G11</f>
        <v>13.888888888888888</v>
      </c>
    </row>
    <row r="15" spans="1:7" ht="12.75">
      <c r="A15" s="41" t="s">
        <v>16</v>
      </c>
      <c r="B15" s="42"/>
      <c r="C15" s="42"/>
      <c r="D15" s="43"/>
      <c r="E15" s="5">
        <f>SUM(E13:E14)</f>
        <v>0</v>
      </c>
      <c r="F15" s="1" t="s">
        <v>51</v>
      </c>
      <c r="G15" s="17">
        <f>SUM(G12:G14)*8/100*G11</f>
        <v>44.44444444444444</v>
      </c>
    </row>
    <row r="16" spans="1:7" ht="12.75">
      <c r="A16" s="41" t="s">
        <v>18</v>
      </c>
      <c r="B16" s="42"/>
      <c r="C16" s="42"/>
      <c r="D16" s="43"/>
      <c r="E16" s="12">
        <v>0</v>
      </c>
      <c r="F16" s="1" t="s">
        <v>48</v>
      </c>
      <c r="G16" s="17">
        <v>0</v>
      </c>
    </row>
    <row r="17" spans="1:7" ht="12.75">
      <c r="A17" s="39" t="s">
        <v>19</v>
      </c>
      <c r="B17" s="49"/>
      <c r="C17" s="49"/>
      <c r="D17" s="49"/>
      <c r="E17" s="40"/>
      <c r="F17" s="1" t="s">
        <v>49</v>
      </c>
      <c r="G17" s="17">
        <v>0</v>
      </c>
    </row>
    <row r="18" spans="1:7" ht="12.75">
      <c r="A18" s="41" t="s">
        <v>20</v>
      </c>
      <c r="B18" s="42"/>
      <c r="C18" s="42"/>
      <c r="D18" s="43"/>
      <c r="E18" s="12">
        <v>0</v>
      </c>
      <c r="F18" s="1" t="s">
        <v>52</v>
      </c>
      <c r="G18" s="17"/>
    </row>
    <row r="19" spans="1:7" ht="12.75">
      <c r="A19" s="39" t="s">
        <v>21</v>
      </c>
      <c r="B19" s="49"/>
      <c r="C19" s="49"/>
      <c r="D19" s="49"/>
      <c r="E19" s="40"/>
      <c r="F19" s="1" t="s">
        <v>54</v>
      </c>
      <c r="G19" s="16">
        <f>((G12*G11)+G13+G14+G15+G16+G17+G18)/E37*12</f>
        <v>720</v>
      </c>
    </row>
    <row r="20" spans="1:7" ht="12.75">
      <c r="A20" s="59" t="s">
        <v>22</v>
      </c>
      <c r="B20" s="50" t="s">
        <v>80</v>
      </c>
      <c r="C20" s="51"/>
      <c r="D20" s="51"/>
      <c r="E20" s="52"/>
      <c r="F20" s="39" t="s">
        <v>55</v>
      </c>
      <c r="G20" s="40"/>
    </row>
    <row r="21" spans="1:7" ht="12.75">
      <c r="A21" s="60"/>
      <c r="B21" s="53"/>
      <c r="C21" s="54"/>
      <c r="D21" s="54"/>
      <c r="E21" s="55"/>
      <c r="F21" s="1" t="s">
        <v>32</v>
      </c>
      <c r="G21" s="17">
        <f>E31</f>
        <v>150</v>
      </c>
    </row>
    <row r="22" spans="1:7" ht="12.75">
      <c r="A22" s="61"/>
      <c r="B22" s="56"/>
      <c r="C22" s="57"/>
      <c r="D22" s="57"/>
      <c r="E22" s="58"/>
      <c r="F22" s="1" t="s">
        <v>56</v>
      </c>
      <c r="G22" s="17">
        <f>E32</f>
        <v>107.69</v>
      </c>
    </row>
    <row r="23" spans="1:7" ht="12.75">
      <c r="A23" s="41" t="s">
        <v>23</v>
      </c>
      <c r="B23" s="42"/>
      <c r="C23" s="42"/>
      <c r="D23" s="43"/>
      <c r="E23" s="10" t="s">
        <v>24</v>
      </c>
      <c r="F23" s="1" t="s">
        <v>34</v>
      </c>
      <c r="G23" s="17">
        <f>E33</f>
        <v>17.44</v>
      </c>
    </row>
    <row r="24" spans="1:7" ht="12.75">
      <c r="A24" s="41" t="s">
        <v>25</v>
      </c>
      <c r="B24" s="42"/>
      <c r="C24" s="42"/>
      <c r="D24" s="43"/>
      <c r="E24" s="15">
        <v>2.12</v>
      </c>
      <c r="F24" s="1" t="s">
        <v>57</v>
      </c>
      <c r="G24" s="15">
        <v>600</v>
      </c>
    </row>
    <row r="25" spans="1:7" ht="12.75">
      <c r="A25" s="41" t="s">
        <v>26</v>
      </c>
      <c r="B25" s="42"/>
      <c r="C25" s="42"/>
      <c r="D25" s="43"/>
      <c r="E25" s="15">
        <v>20000</v>
      </c>
      <c r="F25" s="1" t="s">
        <v>58</v>
      </c>
      <c r="G25" s="17">
        <v>0</v>
      </c>
    </row>
    <row r="26" spans="1:7" ht="12.75">
      <c r="A26" s="41" t="s">
        <v>27</v>
      </c>
      <c r="B26" s="42"/>
      <c r="C26" s="42"/>
      <c r="D26" s="43"/>
      <c r="E26" s="15">
        <v>20000</v>
      </c>
      <c r="F26" s="1" t="s">
        <v>59</v>
      </c>
      <c r="G26" s="17">
        <f>E25-E26</f>
        <v>0</v>
      </c>
    </row>
    <row r="27" spans="1:7" ht="12.75">
      <c r="A27" s="41" t="s">
        <v>28</v>
      </c>
      <c r="B27" s="42"/>
      <c r="C27" s="42"/>
      <c r="D27" s="43"/>
      <c r="E27" s="15">
        <v>3.5</v>
      </c>
      <c r="F27" s="1" t="s">
        <v>60</v>
      </c>
      <c r="G27" s="15">
        <v>2000</v>
      </c>
    </row>
    <row r="28" spans="1:7" ht="12.75">
      <c r="A28" s="41" t="s">
        <v>29</v>
      </c>
      <c r="B28" s="42"/>
      <c r="C28" s="42"/>
      <c r="D28" s="43"/>
      <c r="E28" s="15">
        <v>3</v>
      </c>
      <c r="F28" s="1" t="s">
        <v>61</v>
      </c>
      <c r="G28" s="15">
        <v>0</v>
      </c>
    </row>
    <row r="29" spans="1:7" ht="12.75">
      <c r="A29" s="41" t="s">
        <v>30</v>
      </c>
      <c r="B29" s="42"/>
      <c r="C29" s="42"/>
      <c r="D29" s="43"/>
      <c r="E29" s="16">
        <v>0.1</v>
      </c>
      <c r="F29" s="1" t="s">
        <v>62</v>
      </c>
      <c r="G29" s="17">
        <f>SUM(G21:G28)</f>
        <v>2875.13</v>
      </c>
    </row>
    <row r="30" spans="1:7" ht="12.75">
      <c r="A30" s="41" t="s">
        <v>31</v>
      </c>
      <c r="B30" s="42"/>
      <c r="C30" s="42"/>
      <c r="D30" s="43"/>
      <c r="E30" s="16">
        <v>0.4</v>
      </c>
      <c r="F30" s="1" t="s">
        <v>63</v>
      </c>
      <c r="G30" s="17">
        <v>1</v>
      </c>
    </row>
    <row r="31" spans="1:7" ht="12.75">
      <c r="A31" s="41" t="s">
        <v>32</v>
      </c>
      <c r="B31" s="42"/>
      <c r="C31" s="42"/>
      <c r="D31" s="43"/>
      <c r="E31" s="15">
        <v>150</v>
      </c>
      <c r="F31" s="1" t="s">
        <v>64</v>
      </c>
      <c r="G31" s="17">
        <f>G29/10</f>
        <v>287.51300000000003</v>
      </c>
    </row>
    <row r="32" spans="1:7" ht="12.75">
      <c r="A32" s="41" t="s">
        <v>33</v>
      </c>
      <c r="B32" s="42"/>
      <c r="C32" s="42"/>
      <c r="D32" s="43"/>
      <c r="E32" s="15">
        <v>107.69</v>
      </c>
      <c r="F32" s="39" t="s">
        <v>65</v>
      </c>
      <c r="G32" s="40"/>
    </row>
    <row r="33" spans="1:7" ht="12.75">
      <c r="A33" s="41" t="s">
        <v>34</v>
      </c>
      <c r="B33" s="42"/>
      <c r="C33" s="42"/>
      <c r="D33" s="43"/>
      <c r="E33" s="15">
        <v>17.44</v>
      </c>
      <c r="F33" s="1" t="s">
        <v>66</v>
      </c>
      <c r="G33" s="14">
        <v>0.2</v>
      </c>
    </row>
    <row r="34" spans="1:7" ht="12.75">
      <c r="A34" s="39" t="s">
        <v>35</v>
      </c>
      <c r="B34" s="49"/>
      <c r="C34" s="49"/>
      <c r="D34" s="49"/>
      <c r="E34" s="40"/>
      <c r="F34" s="1" t="s">
        <v>67</v>
      </c>
      <c r="G34" s="17">
        <f>E25*G33</f>
        <v>4000</v>
      </c>
    </row>
    <row r="35" spans="1:7" ht="12.75">
      <c r="A35" s="41" t="s">
        <v>36</v>
      </c>
      <c r="B35" s="42"/>
      <c r="C35" s="42"/>
      <c r="D35" s="43"/>
      <c r="E35" s="13">
        <v>22</v>
      </c>
      <c r="F35" s="1" t="s">
        <v>68</v>
      </c>
      <c r="G35" s="17">
        <f>G34/E37</f>
        <v>400</v>
      </c>
    </row>
    <row r="36" spans="1:7" ht="12.75">
      <c r="A36" s="41" t="s">
        <v>37</v>
      </c>
      <c r="B36" s="42"/>
      <c r="C36" s="42"/>
      <c r="D36" s="43"/>
      <c r="E36" s="13">
        <v>0</v>
      </c>
      <c r="F36" s="1" t="s">
        <v>69</v>
      </c>
      <c r="G36" s="17">
        <f>((G9+G19+G31+G35)/(100-E41)*100)</f>
        <v>2747.7031914893623</v>
      </c>
    </row>
    <row r="37" spans="1:7" ht="12.75">
      <c r="A37" s="41" t="s">
        <v>38</v>
      </c>
      <c r="B37" s="42"/>
      <c r="C37" s="42"/>
      <c r="D37" s="43"/>
      <c r="E37" s="13">
        <v>10</v>
      </c>
      <c r="F37" s="1" t="s">
        <v>78</v>
      </c>
      <c r="G37" s="17">
        <f>G36*E41/100</f>
        <v>164.86219148936172</v>
      </c>
    </row>
    <row r="38" spans="1:7" ht="12.75">
      <c r="A38" s="39" t="s">
        <v>39</v>
      </c>
      <c r="B38" s="49"/>
      <c r="C38" s="49"/>
      <c r="D38" s="49"/>
      <c r="E38" s="40"/>
      <c r="F38" s="1" t="s">
        <v>70</v>
      </c>
      <c r="G38" s="17">
        <f>G36/(E11*E35)</f>
        <v>2.312881474317645</v>
      </c>
    </row>
    <row r="39" spans="1:7" ht="12.75">
      <c r="A39" s="41" t="s">
        <v>40</v>
      </c>
      <c r="B39" s="42"/>
      <c r="C39" s="42"/>
      <c r="D39" s="43"/>
      <c r="E39" s="13">
        <v>6</v>
      </c>
      <c r="F39" s="39" t="s">
        <v>71</v>
      </c>
      <c r="G39" s="40"/>
    </row>
    <row r="40" spans="1:7" ht="12.75">
      <c r="A40" s="41" t="s">
        <v>41</v>
      </c>
      <c r="B40" s="42"/>
      <c r="C40" s="42"/>
      <c r="D40" s="43"/>
      <c r="E40" s="13">
        <v>0</v>
      </c>
      <c r="F40" s="1" t="s">
        <v>23</v>
      </c>
      <c r="G40" s="7">
        <f>G6/G36</f>
        <v>0.30553518393118273</v>
      </c>
    </row>
    <row r="41" spans="1:7" ht="12.75">
      <c r="A41" s="62" t="s">
        <v>42</v>
      </c>
      <c r="B41" s="62"/>
      <c r="C41" s="62"/>
      <c r="D41" s="62"/>
      <c r="E41" s="6">
        <f>SUM(E39:E40)</f>
        <v>6</v>
      </c>
      <c r="F41" s="1" t="s">
        <v>43</v>
      </c>
      <c r="G41" s="7">
        <f>G7/G36</f>
        <v>0.12221407357247309</v>
      </c>
    </row>
    <row r="42" spans="1:7" ht="12.75">
      <c r="A42" s="8"/>
      <c r="B42" s="8"/>
      <c r="C42" s="8"/>
      <c r="D42" s="8"/>
      <c r="E42" s="8"/>
      <c r="F42" s="1" t="s">
        <v>72</v>
      </c>
      <c r="G42" s="7">
        <f>G37/G36</f>
        <v>0.05999999999999999</v>
      </c>
    </row>
    <row r="43" spans="1:7" ht="12.75">
      <c r="A43" s="8"/>
      <c r="B43" s="8"/>
      <c r="C43" s="8"/>
      <c r="D43" s="8"/>
      <c r="E43" s="8"/>
      <c r="F43" s="1" t="s">
        <v>73</v>
      </c>
      <c r="G43" s="7">
        <f>G19/G36</f>
        <v>0.2620370359615632</v>
      </c>
    </row>
    <row r="44" spans="1:7" ht="12.75">
      <c r="A44" s="8"/>
      <c r="B44" s="8"/>
      <c r="C44" s="8"/>
      <c r="D44" s="8"/>
      <c r="E44" s="8"/>
      <c r="F44" s="1" t="s">
        <v>74</v>
      </c>
      <c r="G44" s="7">
        <f>G35/G36</f>
        <v>0.14557613108975734</v>
      </c>
    </row>
    <row r="45" spans="1:7" ht="12.75">
      <c r="A45" s="8"/>
      <c r="B45" s="8"/>
      <c r="C45" s="8"/>
      <c r="D45" s="8"/>
      <c r="E45" s="8"/>
      <c r="F45" s="1" t="s">
        <v>75</v>
      </c>
      <c r="G45" s="7">
        <f>G31/G36</f>
        <v>0.10463757544502351</v>
      </c>
    </row>
    <row r="46" spans="1:7" ht="12.75">
      <c r="A46" s="8"/>
      <c r="B46" s="8"/>
      <c r="C46" s="8"/>
      <c r="D46" s="8"/>
      <c r="E46" s="8"/>
      <c r="F46" s="1" t="s">
        <v>6</v>
      </c>
      <c r="G46" s="7">
        <f>SUM(G40:G45)</f>
        <v>0.9999999999999999</v>
      </c>
    </row>
    <row r="47" spans="1:7" ht="12.75">
      <c r="A47" s="8"/>
      <c r="B47" s="8"/>
      <c r="C47" s="8"/>
      <c r="D47" s="8"/>
      <c r="E47" s="8"/>
      <c r="F47" s="8"/>
      <c r="G47" s="9"/>
    </row>
    <row r="48" spans="1:7" ht="12.75">
      <c r="A48" s="8"/>
      <c r="B48" s="8"/>
      <c r="C48" s="8"/>
      <c r="D48" s="8"/>
      <c r="E48" s="8"/>
      <c r="F48" s="8"/>
      <c r="G48" s="9"/>
    </row>
    <row r="49" spans="1:7" ht="12.75">
      <c r="A49" s="8"/>
      <c r="B49" s="8"/>
      <c r="C49" s="8"/>
      <c r="D49" s="8"/>
      <c r="E49" s="8"/>
      <c r="F49" s="8"/>
      <c r="G49" s="9"/>
    </row>
    <row r="50" spans="1:7" ht="12.75">
      <c r="A50" s="8"/>
      <c r="B50" s="8"/>
      <c r="C50" s="8"/>
      <c r="D50" s="8"/>
      <c r="E50" s="8"/>
      <c r="F50" s="8"/>
      <c r="G50" s="9"/>
    </row>
    <row r="51" spans="1:7" ht="12.75">
      <c r="A51" s="8"/>
      <c r="B51" s="8"/>
      <c r="C51" s="8"/>
      <c r="D51" s="8"/>
      <c r="E51" s="8"/>
      <c r="F51" s="8"/>
      <c r="G51" s="8"/>
    </row>
    <row r="52" spans="1:7" ht="12.75">
      <c r="A52" s="8"/>
      <c r="B52" s="8"/>
      <c r="C52" s="8"/>
      <c r="D52" s="8"/>
      <c r="E52" s="8"/>
      <c r="F52" s="8"/>
      <c r="G52" s="8"/>
    </row>
    <row r="53" spans="1:7" ht="12.75">
      <c r="A53" s="8"/>
      <c r="B53" s="8"/>
      <c r="C53" s="8"/>
      <c r="D53" s="8"/>
      <c r="E53" s="8"/>
      <c r="F53" s="8"/>
      <c r="G53" s="8"/>
    </row>
    <row r="54" spans="1:7" ht="12.75">
      <c r="A54" s="8"/>
      <c r="B54" s="8"/>
      <c r="C54" s="8"/>
      <c r="D54" s="8"/>
      <c r="E54" s="8"/>
      <c r="F54" s="8"/>
      <c r="G54" s="8"/>
    </row>
    <row r="55" spans="1:7" ht="12.75">
      <c r="A55" s="8"/>
      <c r="B55" s="8"/>
      <c r="C55" s="8"/>
      <c r="D55" s="8"/>
      <c r="E55" s="8"/>
      <c r="F55" s="8"/>
      <c r="G55" s="8"/>
    </row>
    <row r="56" spans="1:7" ht="12.75">
      <c r="A56" s="8"/>
      <c r="B56" s="8"/>
      <c r="C56" s="8"/>
      <c r="D56" s="8"/>
      <c r="E56" s="8"/>
      <c r="F56" s="8"/>
      <c r="G56" s="8"/>
    </row>
    <row r="57" spans="1:7" ht="12.75">
      <c r="A57" s="8"/>
      <c r="B57" s="8"/>
      <c r="C57" s="8"/>
      <c r="D57" s="8"/>
      <c r="E57" s="8"/>
      <c r="F57" s="8"/>
      <c r="G57" s="8"/>
    </row>
    <row r="58" spans="1:7" ht="12.75">
      <c r="A58" s="8"/>
      <c r="B58" s="8"/>
      <c r="C58" s="8"/>
      <c r="D58" s="8"/>
      <c r="E58" s="8"/>
      <c r="F58" s="8"/>
      <c r="G58" s="8"/>
    </row>
    <row r="59" spans="1:7" ht="12.75">
      <c r="A59" s="8"/>
      <c r="B59" s="8"/>
      <c r="C59" s="8"/>
      <c r="D59" s="8"/>
      <c r="E59" s="8"/>
      <c r="F59" s="8"/>
      <c r="G59" s="8"/>
    </row>
    <row r="60" spans="1:7" ht="12.75">
      <c r="A60" s="8"/>
      <c r="B60" s="8"/>
      <c r="C60" s="8"/>
      <c r="D60" s="8"/>
      <c r="E60" s="8"/>
      <c r="F60" s="8"/>
      <c r="G60" s="8"/>
    </row>
    <row r="61" spans="1:7" ht="12.75">
      <c r="A61" s="8"/>
      <c r="B61" s="8"/>
      <c r="C61" s="8"/>
      <c r="D61" s="8"/>
      <c r="E61" s="8"/>
      <c r="F61" s="8"/>
      <c r="G61" s="8"/>
    </row>
    <row r="62" spans="1:7" ht="12.75">
      <c r="A62" s="8"/>
      <c r="B62" s="8"/>
      <c r="C62" s="8"/>
      <c r="D62" s="8"/>
      <c r="E62" s="8"/>
      <c r="F62" s="8"/>
      <c r="G62" s="8"/>
    </row>
    <row r="63" spans="1:7" ht="12.75">
      <c r="A63" s="8"/>
      <c r="B63" s="8"/>
      <c r="C63" s="8"/>
      <c r="D63" s="8"/>
      <c r="E63" s="8"/>
      <c r="F63" s="8"/>
      <c r="G63" s="8"/>
    </row>
    <row r="64" spans="1:7" ht="12.75">
      <c r="A64" s="8"/>
      <c r="B64" s="8"/>
      <c r="C64" s="8"/>
      <c r="D64" s="8"/>
      <c r="E64" s="8"/>
      <c r="F64" s="8"/>
      <c r="G64" s="8"/>
    </row>
    <row r="65" spans="1:7" ht="12.75">
      <c r="A65" s="8"/>
      <c r="B65" s="8"/>
      <c r="C65" s="8"/>
      <c r="D65" s="8"/>
      <c r="E65" s="8"/>
      <c r="F65" s="8"/>
      <c r="G65" s="8"/>
    </row>
    <row r="66" spans="1:7" ht="12.75">
      <c r="A66" s="8"/>
      <c r="B66" s="8"/>
      <c r="C66" s="8"/>
      <c r="D66" s="8"/>
      <c r="E66" s="8"/>
      <c r="F66" s="8"/>
      <c r="G66" s="8"/>
    </row>
    <row r="67" spans="1:7" ht="12.75">
      <c r="A67" s="8"/>
      <c r="B67" s="8"/>
      <c r="C67" s="8"/>
      <c r="D67" s="8"/>
      <c r="E67" s="8"/>
      <c r="F67" s="8"/>
      <c r="G67" s="8"/>
    </row>
    <row r="68" spans="1:7" ht="12.75">
      <c r="A68" s="8"/>
      <c r="B68" s="8"/>
      <c r="C68" s="8"/>
      <c r="D68" s="8"/>
      <c r="E68" s="8"/>
      <c r="F68" s="8"/>
      <c r="G68" s="8"/>
    </row>
    <row r="69" spans="1:7" ht="12.75">
      <c r="A69" s="8"/>
      <c r="B69" s="8"/>
      <c r="C69" s="8"/>
      <c r="D69" s="8"/>
      <c r="E69" s="8"/>
      <c r="F69" s="8"/>
      <c r="G69" s="8"/>
    </row>
    <row r="70" spans="1:7" ht="12.75">
      <c r="A70" s="8"/>
      <c r="B70" s="8"/>
      <c r="C70" s="8"/>
      <c r="D70" s="8"/>
      <c r="E70" s="8"/>
      <c r="F70" s="8"/>
      <c r="G70" s="8"/>
    </row>
    <row r="71" spans="1:7" ht="12.75">
      <c r="A71" s="8"/>
      <c r="B71" s="8"/>
      <c r="C71" s="8"/>
      <c r="D71" s="8"/>
      <c r="E71" s="8"/>
      <c r="F71" s="8"/>
      <c r="G71" s="8"/>
    </row>
    <row r="72" spans="1:7" ht="12.75">
      <c r="A72" s="8"/>
      <c r="B72" s="8"/>
      <c r="C72" s="8"/>
      <c r="D72" s="8"/>
      <c r="E72" s="8"/>
      <c r="F72" s="8"/>
      <c r="G72" s="8"/>
    </row>
    <row r="73" spans="1:7" ht="12.75">
      <c r="A73" s="8"/>
      <c r="B73" s="8"/>
      <c r="C73" s="8"/>
      <c r="D73" s="8"/>
      <c r="E73" s="8"/>
      <c r="F73" s="8"/>
      <c r="G73" s="8"/>
    </row>
    <row r="74" spans="1:7" ht="12.75">
      <c r="A74" s="8"/>
      <c r="B74" s="8"/>
      <c r="C74" s="8"/>
      <c r="D74" s="8"/>
      <c r="E74" s="8"/>
      <c r="F74" s="8"/>
      <c r="G74" s="8"/>
    </row>
    <row r="75" spans="1:7" ht="12.75">
      <c r="A75" s="8"/>
      <c r="B75" s="8"/>
      <c r="C75" s="8"/>
      <c r="D75" s="8"/>
      <c r="E75" s="8"/>
      <c r="F75" s="8"/>
      <c r="G75" s="8"/>
    </row>
    <row r="76" spans="1:7" ht="12.75">
      <c r="A76" s="8"/>
      <c r="B76" s="8"/>
      <c r="C76" s="8"/>
      <c r="D76" s="8"/>
      <c r="E76" s="8"/>
      <c r="F76" s="8"/>
      <c r="G76" s="8"/>
    </row>
    <row r="77" spans="1:7" ht="12.75">
      <c r="A77" s="8"/>
      <c r="B77" s="8"/>
      <c r="C77" s="8"/>
      <c r="D77" s="8"/>
      <c r="E77" s="8"/>
      <c r="F77" s="8"/>
      <c r="G77" s="8"/>
    </row>
    <row r="78" spans="1:7" ht="12.75">
      <c r="A78" s="8"/>
      <c r="B78" s="8"/>
      <c r="C78" s="8"/>
      <c r="D78" s="8"/>
      <c r="E78" s="8"/>
      <c r="F78" s="8"/>
      <c r="G78" s="8"/>
    </row>
    <row r="79" spans="1:7" ht="12.75">
      <c r="A79" s="8"/>
      <c r="B79" s="8"/>
      <c r="C79" s="8"/>
      <c r="D79" s="8"/>
      <c r="E79" s="8"/>
      <c r="F79" s="8"/>
      <c r="G79" s="8"/>
    </row>
  </sheetData>
  <sheetProtection/>
  <mergeCells count="44">
    <mergeCell ref="A1:G1"/>
    <mergeCell ref="A2:G2"/>
    <mergeCell ref="A3:B3"/>
    <mergeCell ref="D3:G3"/>
    <mergeCell ref="A4:G4"/>
    <mergeCell ref="A5:E5"/>
    <mergeCell ref="F5:G5"/>
    <mergeCell ref="A8:E8"/>
    <mergeCell ref="A9:D9"/>
    <mergeCell ref="A10:D10"/>
    <mergeCell ref="F10:G10"/>
    <mergeCell ref="A11:D11"/>
    <mergeCell ref="A12:E12"/>
    <mergeCell ref="A13:D13"/>
    <mergeCell ref="A14:D14"/>
    <mergeCell ref="A15:D15"/>
    <mergeCell ref="A16:D16"/>
    <mergeCell ref="A17:E17"/>
    <mergeCell ref="A18:D18"/>
    <mergeCell ref="A19:E19"/>
    <mergeCell ref="A20:A22"/>
    <mergeCell ref="B20:E22"/>
    <mergeCell ref="F20:G20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F32:G32"/>
    <mergeCell ref="A33:D33"/>
    <mergeCell ref="A34:E34"/>
    <mergeCell ref="A35:D35"/>
    <mergeCell ref="A41:D41"/>
    <mergeCell ref="A36:D36"/>
    <mergeCell ref="A37:D37"/>
    <mergeCell ref="A38:E38"/>
    <mergeCell ref="A39:D39"/>
    <mergeCell ref="F39:G39"/>
    <mergeCell ref="A40:D40"/>
  </mergeCells>
  <printOptions/>
  <pageMargins left="0.787401575" right="0.787401575" top="0.984251969" bottom="0.984251969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selection activeCell="J27" sqref="J27"/>
    </sheetView>
  </sheetViews>
  <sheetFormatPr defaultColWidth="9.140625" defaultRowHeight="12.75"/>
  <cols>
    <col min="5" max="5" width="10.7109375" style="0" customWidth="1"/>
    <col min="6" max="6" width="33.7109375" style="0" customWidth="1"/>
    <col min="7" max="7" width="14.421875" style="0" customWidth="1"/>
  </cols>
  <sheetData>
    <row r="1" spans="1:7" ht="15" customHeight="1">
      <c r="A1" s="36" t="s">
        <v>10</v>
      </c>
      <c r="B1" s="37"/>
      <c r="C1" s="37"/>
      <c r="D1" s="37"/>
      <c r="E1" s="37"/>
      <c r="F1" s="37"/>
      <c r="G1" s="38"/>
    </row>
    <row r="2" spans="1:7" ht="12.75">
      <c r="A2" s="44"/>
      <c r="B2" s="45"/>
      <c r="C2" s="45"/>
      <c r="D2" s="45"/>
      <c r="E2" s="45"/>
      <c r="F2" s="45"/>
      <c r="G2" s="46"/>
    </row>
    <row r="3" spans="1:7" ht="15" customHeight="1">
      <c r="A3" s="48" t="s">
        <v>7</v>
      </c>
      <c r="B3" s="48"/>
      <c r="C3" s="10">
        <v>5</v>
      </c>
      <c r="D3" s="47" t="s">
        <v>84</v>
      </c>
      <c r="E3" s="47"/>
      <c r="F3" s="47"/>
      <c r="G3" s="47"/>
    </row>
    <row r="4" spans="1:7" ht="12.75">
      <c r="A4" s="44"/>
      <c r="B4" s="45"/>
      <c r="C4" s="45"/>
      <c r="D4" s="45"/>
      <c r="E4" s="45"/>
      <c r="F4" s="45"/>
      <c r="G4" s="46"/>
    </row>
    <row r="5" spans="1:7" ht="15" customHeight="1">
      <c r="A5" s="39" t="s">
        <v>0</v>
      </c>
      <c r="B5" s="49"/>
      <c r="C5" s="49"/>
      <c r="D5" s="49"/>
      <c r="E5" s="40"/>
      <c r="F5" s="39" t="s">
        <v>8</v>
      </c>
      <c r="G5" s="40"/>
    </row>
    <row r="6" spans="1:7" ht="12.75">
      <c r="A6" s="1" t="s">
        <v>1</v>
      </c>
      <c r="B6" s="2" t="s">
        <v>3</v>
      </c>
      <c r="C6" s="2" t="s">
        <v>4</v>
      </c>
      <c r="D6" s="2" t="s">
        <v>5</v>
      </c>
      <c r="E6" s="2" t="s">
        <v>6</v>
      </c>
      <c r="F6" s="1" t="s">
        <v>23</v>
      </c>
      <c r="G6" s="16">
        <f>((E10*E35)/E28*E24)+(E9*E35)/E27*E24</f>
        <v>792.88</v>
      </c>
    </row>
    <row r="7" spans="1:7" ht="12.75">
      <c r="A7" s="1" t="s">
        <v>2</v>
      </c>
      <c r="B7" s="11">
        <v>31</v>
      </c>
      <c r="C7" s="11">
        <v>0</v>
      </c>
      <c r="D7" s="11">
        <v>0</v>
      </c>
      <c r="E7" s="3">
        <f>SUM(B7:D7)</f>
        <v>31</v>
      </c>
      <c r="F7" s="1" t="s">
        <v>43</v>
      </c>
      <c r="G7" s="16">
        <f>(((E10*E35)/E28*E24)*E30)+((E9*E35)/E27*E24)*E29</f>
        <v>317.15200000000004</v>
      </c>
    </row>
    <row r="8" spans="1:7" ht="15" customHeight="1">
      <c r="A8" s="39" t="s">
        <v>9</v>
      </c>
      <c r="B8" s="49"/>
      <c r="C8" s="49"/>
      <c r="D8" s="49"/>
      <c r="E8" s="40"/>
      <c r="F8" s="1" t="s">
        <v>44</v>
      </c>
      <c r="G8" s="17">
        <f>E7*E18</f>
        <v>0</v>
      </c>
    </row>
    <row r="9" spans="1:7" ht="12.75">
      <c r="A9" s="41" t="s">
        <v>11</v>
      </c>
      <c r="B9" s="42"/>
      <c r="C9" s="42"/>
      <c r="D9" s="43"/>
      <c r="E9" s="12">
        <v>0</v>
      </c>
      <c r="F9" s="1" t="s">
        <v>6</v>
      </c>
      <c r="G9" s="16">
        <f>SUM(G6:G8)</f>
        <v>1110.0320000000002</v>
      </c>
    </row>
    <row r="10" spans="1:7" ht="12.75">
      <c r="A10" s="41" t="s">
        <v>12</v>
      </c>
      <c r="B10" s="42"/>
      <c r="C10" s="42"/>
      <c r="D10" s="43"/>
      <c r="E10" s="12">
        <v>51</v>
      </c>
      <c r="F10" s="39" t="s">
        <v>45</v>
      </c>
      <c r="G10" s="40"/>
    </row>
    <row r="11" spans="1:7" ht="12.75">
      <c r="A11" s="41" t="s">
        <v>13</v>
      </c>
      <c r="B11" s="42"/>
      <c r="C11" s="42"/>
      <c r="D11" s="43"/>
      <c r="E11" s="4">
        <f>SUM(E9:E10)</f>
        <v>51</v>
      </c>
      <c r="F11" s="1" t="s">
        <v>50</v>
      </c>
      <c r="G11" s="13">
        <v>1</v>
      </c>
    </row>
    <row r="12" spans="1:7" ht="12.75">
      <c r="A12" s="39" t="s">
        <v>14</v>
      </c>
      <c r="B12" s="49"/>
      <c r="C12" s="49"/>
      <c r="D12" s="49"/>
      <c r="E12" s="40"/>
      <c r="F12" s="1" t="s">
        <v>53</v>
      </c>
      <c r="G12" s="15">
        <v>500</v>
      </c>
    </row>
    <row r="13" spans="1:7" ht="12.75">
      <c r="A13" s="41" t="s">
        <v>15</v>
      </c>
      <c r="B13" s="42"/>
      <c r="C13" s="42"/>
      <c r="D13" s="43"/>
      <c r="E13" s="12">
        <v>0</v>
      </c>
      <c r="F13" s="1" t="s">
        <v>46</v>
      </c>
      <c r="G13" s="17">
        <f>G12/12*G11</f>
        <v>41.666666666666664</v>
      </c>
    </row>
    <row r="14" spans="1:7" ht="12.75">
      <c r="A14" s="41" t="s">
        <v>17</v>
      </c>
      <c r="B14" s="42"/>
      <c r="C14" s="42"/>
      <c r="D14" s="43"/>
      <c r="E14" s="12">
        <v>0</v>
      </c>
      <c r="F14" s="1" t="s">
        <v>47</v>
      </c>
      <c r="G14" s="17">
        <f>G12/3/12*G11</f>
        <v>13.888888888888888</v>
      </c>
    </row>
    <row r="15" spans="1:7" ht="12.75">
      <c r="A15" s="41" t="s">
        <v>16</v>
      </c>
      <c r="B15" s="42"/>
      <c r="C15" s="42"/>
      <c r="D15" s="43"/>
      <c r="E15" s="5">
        <f>SUM(E13:E14)</f>
        <v>0</v>
      </c>
      <c r="F15" s="1" t="s">
        <v>51</v>
      </c>
      <c r="G15" s="17">
        <f>SUM(G12:G14)*8/100*G11</f>
        <v>44.44444444444444</v>
      </c>
    </row>
    <row r="16" spans="1:7" ht="12.75">
      <c r="A16" s="41" t="s">
        <v>18</v>
      </c>
      <c r="B16" s="42"/>
      <c r="C16" s="42"/>
      <c r="D16" s="43"/>
      <c r="E16" s="12">
        <v>0</v>
      </c>
      <c r="F16" s="1" t="s">
        <v>48</v>
      </c>
      <c r="G16" s="17">
        <v>0</v>
      </c>
    </row>
    <row r="17" spans="1:7" ht="12.75">
      <c r="A17" s="39" t="s">
        <v>19</v>
      </c>
      <c r="B17" s="49"/>
      <c r="C17" s="49"/>
      <c r="D17" s="49"/>
      <c r="E17" s="40"/>
      <c r="F17" s="1" t="s">
        <v>49</v>
      </c>
      <c r="G17" s="17">
        <v>0</v>
      </c>
    </row>
    <row r="18" spans="1:7" ht="12.75">
      <c r="A18" s="41" t="s">
        <v>20</v>
      </c>
      <c r="B18" s="42"/>
      <c r="C18" s="42"/>
      <c r="D18" s="43"/>
      <c r="E18" s="12">
        <v>0</v>
      </c>
      <c r="F18" s="1" t="s">
        <v>52</v>
      </c>
      <c r="G18" s="17"/>
    </row>
    <row r="19" spans="1:7" ht="12.75">
      <c r="A19" s="39" t="s">
        <v>21</v>
      </c>
      <c r="B19" s="49"/>
      <c r="C19" s="49"/>
      <c r="D19" s="49"/>
      <c r="E19" s="40"/>
      <c r="F19" s="1" t="s">
        <v>54</v>
      </c>
      <c r="G19" s="16">
        <f>((G12*G11)+G13+G14+G15+G16+G17+G18)/E37*12</f>
        <v>720</v>
      </c>
    </row>
    <row r="20" spans="1:7" ht="12.75">
      <c r="A20" s="59" t="s">
        <v>22</v>
      </c>
      <c r="B20" s="50" t="s">
        <v>80</v>
      </c>
      <c r="C20" s="51"/>
      <c r="D20" s="51"/>
      <c r="E20" s="52"/>
      <c r="F20" s="39" t="s">
        <v>55</v>
      </c>
      <c r="G20" s="40"/>
    </row>
    <row r="21" spans="1:7" ht="12.75">
      <c r="A21" s="60"/>
      <c r="B21" s="53"/>
      <c r="C21" s="54"/>
      <c r="D21" s="54"/>
      <c r="E21" s="55"/>
      <c r="F21" s="1" t="s">
        <v>32</v>
      </c>
      <c r="G21" s="17">
        <f>E31</f>
        <v>150</v>
      </c>
    </row>
    <row r="22" spans="1:7" ht="12.75">
      <c r="A22" s="61"/>
      <c r="B22" s="56"/>
      <c r="C22" s="57"/>
      <c r="D22" s="57"/>
      <c r="E22" s="58"/>
      <c r="F22" s="1" t="s">
        <v>56</v>
      </c>
      <c r="G22" s="17">
        <f>E32</f>
        <v>107.69</v>
      </c>
    </row>
    <row r="23" spans="1:7" ht="12.75">
      <c r="A23" s="41" t="s">
        <v>23</v>
      </c>
      <c r="B23" s="42"/>
      <c r="C23" s="42"/>
      <c r="D23" s="43"/>
      <c r="E23" s="10" t="s">
        <v>24</v>
      </c>
      <c r="F23" s="1" t="s">
        <v>34</v>
      </c>
      <c r="G23" s="17">
        <f>E33</f>
        <v>17.44</v>
      </c>
    </row>
    <row r="24" spans="1:7" ht="12.75">
      <c r="A24" s="41" t="s">
        <v>25</v>
      </c>
      <c r="B24" s="42"/>
      <c r="C24" s="42"/>
      <c r="D24" s="43"/>
      <c r="E24" s="15">
        <v>2.12</v>
      </c>
      <c r="F24" s="1" t="s">
        <v>57</v>
      </c>
      <c r="G24" s="15">
        <v>600</v>
      </c>
    </row>
    <row r="25" spans="1:7" ht="12.75">
      <c r="A25" s="41" t="s">
        <v>26</v>
      </c>
      <c r="B25" s="42"/>
      <c r="C25" s="42"/>
      <c r="D25" s="43"/>
      <c r="E25" s="15">
        <v>20000</v>
      </c>
      <c r="F25" s="1" t="s">
        <v>58</v>
      </c>
      <c r="G25" s="17">
        <v>0</v>
      </c>
    </row>
    <row r="26" spans="1:7" ht="12.75">
      <c r="A26" s="41" t="s">
        <v>27</v>
      </c>
      <c r="B26" s="42"/>
      <c r="C26" s="42"/>
      <c r="D26" s="43"/>
      <c r="E26" s="15">
        <v>20000</v>
      </c>
      <c r="F26" s="1" t="s">
        <v>59</v>
      </c>
      <c r="G26" s="17">
        <f>E25-E26</f>
        <v>0</v>
      </c>
    </row>
    <row r="27" spans="1:7" ht="12.75">
      <c r="A27" s="41" t="s">
        <v>28</v>
      </c>
      <c r="B27" s="42"/>
      <c r="C27" s="42"/>
      <c r="D27" s="43"/>
      <c r="E27" s="15">
        <v>3.5</v>
      </c>
      <c r="F27" s="1" t="s">
        <v>60</v>
      </c>
      <c r="G27" s="15">
        <v>2000</v>
      </c>
    </row>
    <row r="28" spans="1:7" ht="12.75">
      <c r="A28" s="41" t="s">
        <v>29</v>
      </c>
      <c r="B28" s="42"/>
      <c r="C28" s="42"/>
      <c r="D28" s="43"/>
      <c r="E28" s="15">
        <v>3</v>
      </c>
      <c r="F28" s="1" t="s">
        <v>61</v>
      </c>
      <c r="G28" s="15">
        <v>0</v>
      </c>
    </row>
    <row r="29" spans="1:7" ht="12.75">
      <c r="A29" s="41" t="s">
        <v>30</v>
      </c>
      <c r="B29" s="42"/>
      <c r="C29" s="42"/>
      <c r="D29" s="43"/>
      <c r="E29" s="16">
        <v>0.1</v>
      </c>
      <c r="F29" s="1" t="s">
        <v>62</v>
      </c>
      <c r="G29" s="17">
        <f>SUM(G21:G28)</f>
        <v>2875.13</v>
      </c>
    </row>
    <row r="30" spans="1:7" ht="12.75">
      <c r="A30" s="41" t="s">
        <v>31</v>
      </c>
      <c r="B30" s="42"/>
      <c r="C30" s="42"/>
      <c r="D30" s="43"/>
      <c r="E30" s="16">
        <v>0.4</v>
      </c>
      <c r="F30" s="1" t="s">
        <v>63</v>
      </c>
      <c r="G30" s="17">
        <v>1</v>
      </c>
    </row>
    <row r="31" spans="1:7" ht="12.75">
      <c r="A31" s="41" t="s">
        <v>32</v>
      </c>
      <c r="B31" s="42"/>
      <c r="C31" s="42"/>
      <c r="D31" s="43"/>
      <c r="E31" s="15">
        <v>150</v>
      </c>
      <c r="F31" s="1" t="s">
        <v>64</v>
      </c>
      <c r="G31" s="17">
        <f>G29/10</f>
        <v>287.51300000000003</v>
      </c>
    </row>
    <row r="32" spans="1:7" ht="12.75">
      <c r="A32" s="41" t="s">
        <v>33</v>
      </c>
      <c r="B32" s="42"/>
      <c r="C32" s="42"/>
      <c r="D32" s="43"/>
      <c r="E32" s="15">
        <v>107.69</v>
      </c>
      <c r="F32" s="39" t="s">
        <v>65</v>
      </c>
      <c r="G32" s="40"/>
    </row>
    <row r="33" spans="1:7" ht="12.75">
      <c r="A33" s="41" t="s">
        <v>34</v>
      </c>
      <c r="B33" s="42"/>
      <c r="C33" s="42"/>
      <c r="D33" s="43"/>
      <c r="E33" s="15">
        <v>17.44</v>
      </c>
      <c r="F33" s="1" t="s">
        <v>66</v>
      </c>
      <c r="G33" s="14">
        <v>0.2</v>
      </c>
    </row>
    <row r="34" spans="1:7" ht="12.75">
      <c r="A34" s="39" t="s">
        <v>35</v>
      </c>
      <c r="B34" s="49"/>
      <c r="C34" s="49"/>
      <c r="D34" s="49"/>
      <c r="E34" s="40"/>
      <c r="F34" s="1" t="s">
        <v>67</v>
      </c>
      <c r="G34" s="17">
        <f>E25*G33</f>
        <v>4000</v>
      </c>
    </row>
    <row r="35" spans="1:7" ht="12.75">
      <c r="A35" s="41" t="s">
        <v>36</v>
      </c>
      <c r="B35" s="42"/>
      <c r="C35" s="42"/>
      <c r="D35" s="43"/>
      <c r="E35" s="13">
        <v>22</v>
      </c>
      <c r="F35" s="1" t="s">
        <v>68</v>
      </c>
      <c r="G35" s="17">
        <f>G34/E37</f>
        <v>400</v>
      </c>
    </row>
    <row r="36" spans="1:7" ht="12.75">
      <c r="A36" s="41" t="s">
        <v>37</v>
      </c>
      <c r="B36" s="42"/>
      <c r="C36" s="42"/>
      <c r="D36" s="43"/>
      <c r="E36" s="13">
        <v>0</v>
      </c>
      <c r="F36" s="1" t="s">
        <v>69</v>
      </c>
      <c r="G36" s="17">
        <f>((G9+G19+G31+G35)/(100-E41)*100)</f>
        <v>2678.2393617021276</v>
      </c>
    </row>
    <row r="37" spans="1:7" ht="12.75">
      <c r="A37" s="41" t="s">
        <v>38</v>
      </c>
      <c r="B37" s="42"/>
      <c r="C37" s="42"/>
      <c r="D37" s="43"/>
      <c r="E37" s="13">
        <v>10</v>
      </c>
      <c r="F37" s="1" t="s">
        <v>78</v>
      </c>
      <c r="G37" s="17">
        <f>G36*E41/100</f>
        <v>160.69436170212765</v>
      </c>
    </row>
    <row r="38" spans="1:7" ht="12.75">
      <c r="A38" s="39" t="s">
        <v>39</v>
      </c>
      <c r="B38" s="49"/>
      <c r="C38" s="49"/>
      <c r="D38" s="49"/>
      <c r="E38" s="40"/>
      <c r="F38" s="1" t="s">
        <v>70</v>
      </c>
      <c r="G38" s="17">
        <f>G36/(E11*E35)</f>
        <v>2.3870226040125915</v>
      </c>
    </row>
    <row r="39" spans="1:7" ht="12.75">
      <c r="A39" s="41" t="s">
        <v>40</v>
      </c>
      <c r="B39" s="42"/>
      <c r="C39" s="42"/>
      <c r="D39" s="43"/>
      <c r="E39" s="13">
        <v>6</v>
      </c>
      <c r="F39" s="39" t="s">
        <v>71</v>
      </c>
      <c r="G39" s="40"/>
    </row>
    <row r="40" spans="1:7" ht="12.75">
      <c r="A40" s="41" t="s">
        <v>41</v>
      </c>
      <c r="B40" s="42"/>
      <c r="C40" s="42"/>
      <c r="D40" s="43"/>
      <c r="E40" s="13">
        <v>0</v>
      </c>
      <c r="F40" s="1" t="s">
        <v>23</v>
      </c>
      <c r="G40" s="7">
        <f>G6/G36</f>
        <v>0.2960452345439704</v>
      </c>
    </row>
    <row r="41" spans="1:7" ht="12.75">
      <c r="A41" s="62" t="s">
        <v>42</v>
      </c>
      <c r="B41" s="62"/>
      <c r="C41" s="62"/>
      <c r="D41" s="62"/>
      <c r="E41" s="6">
        <f>SUM(E39:E40)</f>
        <v>6</v>
      </c>
      <c r="F41" s="1" t="s">
        <v>43</v>
      </c>
      <c r="G41" s="7">
        <f>G7/G36</f>
        <v>0.1184180938175882</v>
      </c>
    </row>
    <row r="42" spans="1:7" ht="12.75">
      <c r="A42" s="8"/>
      <c r="B42" s="8"/>
      <c r="C42" s="8"/>
      <c r="D42" s="8"/>
      <c r="E42" s="8"/>
      <c r="F42" s="1" t="s">
        <v>72</v>
      </c>
      <c r="G42" s="7">
        <f>G37/G36</f>
        <v>0.06</v>
      </c>
    </row>
    <row r="43" spans="1:7" ht="12.75">
      <c r="A43" s="8"/>
      <c r="B43" s="8"/>
      <c r="C43" s="8"/>
      <c r="D43" s="8"/>
      <c r="E43" s="8"/>
      <c r="F43" s="1" t="s">
        <v>73</v>
      </c>
      <c r="G43" s="7">
        <f>G19/G36</f>
        <v>0.2688333277061582</v>
      </c>
    </row>
    <row r="44" spans="1:7" ht="12.75">
      <c r="A44" s="8"/>
      <c r="B44" s="8"/>
      <c r="C44" s="8"/>
      <c r="D44" s="8"/>
      <c r="E44" s="8"/>
      <c r="F44" s="1" t="s">
        <v>74</v>
      </c>
      <c r="G44" s="7">
        <f>G35/G36</f>
        <v>0.14935184872564344</v>
      </c>
    </row>
    <row r="45" spans="1:7" ht="12.75">
      <c r="A45" s="8"/>
      <c r="B45" s="8"/>
      <c r="C45" s="8"/>
      <c r="D45" s="8"/>
      <c r="E45" s="8"/>
      <c r="F45" s="1" t="s">
        <v>75</v>
      </c>
      <c r="G45" s="7">
        <f>G31/G36</f>
        <v>0.10735149520663982</v>
      </c>
    </row>
    <row r="46" spans="1:7" ht="12.75">
      <c r="A46" s="8"/>
      <c r="B46" s="8"/>
      <c r="C46" s="8"/>
      <c r="D46" s="8"/>
      <c r="E46" s="8"/>
      <c r="F46" s="1" t="s">
        <v>6</v>
      </c>
      <c r="G46" s="7">
        <f>SUM(G40:G45)</f>
        <v>1</v>
      </c>
    </row>
    <row r="47" spans="1:7" ht="12.75">
      <c r="A47" s="8"/>
      <c r="B47" s="8"/>
      <c r="C47" s="8"/>
      <c r="D47" s="8"/>
      <c r="E47" s="8"/>
      <c r="F47" s="8"/>
      <c r="G47" s="9"/>
    </row>
    <row r="48" spans="1:7" ht="12.75">
      <c r="A48" s="8"/>
      <c r="B48" s="8"/>
      <c r="C48" s="8"/>
      <c r="D48" s="8"/>
      <c r="E48" s="8"/>
      <c r="F48" s="8"/>
      <c r="G48" s="9"/>
    </row>
    <row r="49" spans="1:7" ht="12.75">
      <c r="A49" s="8"/>
      <c r="B49" s="8"/>
      <c r="C49" s="8"/>
      <c r="D49" s="8"/>
      <c r="E49" s="8"/>
      <c r="F49" s="8"/>
      <c r="G49" s="9"/>
    </row>
    <row r="50" spans="1:7" ht="12.75">
      <c r="A50" s="8"/>
      <c r="B50" s="8"/>
      <c r="C50" s="8"/>
      <c r="D50" s="8"/>
      <c r="E50" s="8"/>
      <c r="F50" s="8"/>
      <c r="G50" s="9"/>
    </row>
    <row r="51" spans="1:7" ht="12.75">
      <c r="A51" s="8"/>
      <c r="B51" s="8"/>
      <c r="C51" s="8"/>
      <c r="D51" s="8"/>
      <c r="E51" s="8"/>
      <c r="F51" s="8"/>
      <c r="G51" s="8"/>
    </row>
    <row r="52" spans="1:7" ht="12.75">
      <c r="A52" s="8"/>
      <c r="B52" s="8"/>
      <c r="C52" s="8"/>
      <c r="D52" s="8"/>
      <c r="E52" s="8"/>
      <c r="F52" s="8"/>
      <c r="G52" s="8"/>
    </row>
    <row r="53" spans="1:7" ht="12.75">
      <c r="A53" s="8"/>
      <c r="B53" s="8"/>
      <c r="C53" s="8"/>
      <c r="D53" s="8"/>
      <c r="E53" s="8"/>
      <c r="F53" s="8"/>
      <c r="G53" s="8"/>
    </row>
    <row r="54" spans="1:7" ht="12.75">
      <c r="A54" s="8"/>
      <c r="B54" s="8"/>
      <c r="C54" s="8"/>
      <c r="D54" s="8"/>
      <c r="E54" s="8"/>
      <c r="F54" s="8"/>
      <c r="G54" s="8"/>
    </row>
    <row r="55" spans="1:7" ht="12.75">
      <c r="A55" s="8"/>
      <c r="B55" s="8"/>
      <c r="C55" s="8"/>
      <c r="D55" s="8"/>
      <c r="E55" s="8"/>
      <c r="F55" s="8"/>
      <c r="G55" s="8"/>
    </row>
    <row r="56" spans="1:7" ht="12.75">
      <c r="A56" s="8"/>
      <c r="B56" s="8"/>
      <c r="C56" s="8"/>
      <c r="D56" s="8"/>
      <c r="E56" s="8"/>
      <c r="F56" s="8"/>
      <c r="G56" s="8"/>
    </row>
    <row r="57" spans="1:7" ht="12.75">
      <c r="A57" s="8"/>
      <c r="B57" s="8"/>
      <c r="C57" s="8"/>
      <c r="D57" s="8"/>
      <c r="E57" s="8"/>
      <c r="F57" s="8"/>
      <c r="G57" s="8"/>
    </row>
    <row r="58" spans="1:7" ht="12.75">
      <c r="A58" s="8"/>
      <c r="B58" s="8"/>
      <c r="C58" s="8"/>
      <c r="D58" s="8"/>
      <c r="E58" s="8"/>
      <c r="F58" s="8"/>
      <c r="G58" s="8"/>
    </row>
    <row r="59" spans="1:7" ht="12.75">
      <c r="A59" s="8"/>
      <c r="B59" s="8"/>
      <c r="C59" s="8"/>
      <c r="D59" s="8"/>
      <c r="E59" s="8"/>
      <c r="F59" s="8"/>
      <c r="G59" s="8"/>
    </row>
    <row r="60" spans="1:7" ht="12.75">
      <c r="A60" s="8"/>
      <c r="B60" s="8"/>
      <c r="C60" s="8"/>
      <c r="D60" s="8"/>
      <c r="E60" s="8"/>
      <c r="F60" s="8"/>
      <c r="G60" s="8"/>
    </row>
    <row r="61" spans="1:7" ht="12.75">
      <c r="A61" s="8"/>
      <c r="B61" s="8"/>
      <c r="C61" s="8"/>
      <c r="D61" s="8"/>
      <c r="E61" s="8"/>
      <c r="F61" s="8"/>
      <c r="G61" s="8"/>
    </row>
    <row r="62" spans="1:7" ht="12.75">
      <c r="A62" s="8"/>
      <c r="B62" s="8"/>
      <c r="C62" s="8"/>
      <c r="D62" s="8"/>
      <c r="E62" s="8"/>
      <c r="F62" s="8"/>
      <c r="G62" s="8"/>
    </row>
    <row r="63" spans="1:7" ht="12.75">
      <c r="A63" s="8"/>
      <c r="B63" s="8"/>
      <c r="C63" s="8"/>
      <c r="D63" s="8"/>
      <c r="E63" s="8"/>
      <c r="F63" s="8"/>
      <c r="G63" s="8"/>
    </row>
    <row r="64" spans="1:7" ht="12.75">
      <c r="A64" s="8"/>
      <c r="B64" s="8"/>
      <c r="C64" s="8"/>
      <c r="D64" s="8"/>
      <c r="E64" s="8"/>
      <c r="F64" s="8"/>
      <c r="G64" s="8"/>
    </row>
    <row r="65" spans="1:7" ht="12.75">
      <c r="A65" s="8"/>
      <c r="B65" s="8"/>
      <c r="C65" s="8"/>
      <c r="D65" s="8"/>
      <c r="E65" s="8"/>
      <c r="F65" s="8"/>
      <c r="G65" s="8"/>
    </row>
    <row r="66" spans="1:7" ht="12.75">
      <c r="A66" s="8"/>
      <c r="B66" s="8"/>
      <c r="C66" s="8"/>
      <c r="D66" s="8"/>
      <c r="E66" s="8"/>
      <c r="F66" s="8"/>
      <c r="G66" s="8"/>
    </row>
    <row r="67" spans="1:7" ht="12.75">
      <c r="A67" s="8"/>
      <c r="B67" s="8"/>
      <c r="C67" s="8"/>
      <c r="D67" s="8"/>
      <c r="E67" s="8"/>
      <c r="F67" s="8"/>
      <c r="G67" s="8"/>
    </row>
    <row r="68" spans="1:7" ht="12.75">
      <c r="A68" s="8"/>
      <c r="B68" s="8"/>
      <c r="C68" s="8"/>
      <c r="D68" s="8"/>
      <c r="E68" s="8"/>
      <c r="F68" s="8"/>
      <c r="G68" s="8"/>
    </row>
    <row r="69" spans="1:7" ht="12.75">
      <c r="A69" s="8"/>
      <c r="B69" s="8"/>
      <c r="C69" s="8"/>
      <c r="D69" s="8"/>
      <c r="E69" s="8"/>
      <c r="F69" s="8"/>
      <c r="G69" s="8"/>
    </row>
    <row r="70" spans="1:7" ht="12.75">
      <c r="A70" s="8"/>
      <c r="B70" s="8"/>
      <c r="C70" s="8"/>
      <c r="D70" s="8"/>
      <c r="E70" s="8"/>
      <c r="F70" s="8"/>
      <c r="G70" s="8"/>
    </row>
    <row r="71" spans="1:7" ht="12.75">
      <c r="A71" s="8"/>
      <c r="B71" s="8"/>
      <c r="C71" s="8"/>
      <c r="D71" s="8"/>
      <c r="E71" s="8"/>
      <c r="F71" s="8"/>
      <c r="G71" s="8"/>
    </row>
    <row r="72" spans="1:7" ht="12.75">
      <c r="A72" s="8"/>
      <c r="B72" s="8"/>
      <c r="C72" s="8"/>
      <c r="D72" s="8"/>
      <c r="E72" s="8"/>
      <c r="F72" s="8"/>
      <c r="G72" s="8"/>
    </row>
    <row r="73" spans="1:7" ht="12.75">
      <c r="A73" s="8"/>
      <c r="B73" s="8"/>
      <c r="C73" s="8"/>
      <c r="D73" s="8"/>
      <c r="E73" s="8"/>
      <c r="F73" s="8"/>
      <c r="G73" s="8"/>
    </row>
    <row r="74" spans="1:7" ht="12.75">
      <c r="A74" s="8"/>
      <c r="B74" s="8"/>
      <c r="C74" s="8"/>
      <c r="D74" s="8"/>
      <c r="E74" s="8"/>
      <c r="F74" s="8"/>
      <c r="G74" s="8"/>
    </row>
    <row r="75" spans="1:7" ht="12.75">
      <c r="A75" s="8"/>
      <c r="B75" s="8"/>
      <c r="C75" s="8"/>
      <c r="D75" s="8"/>
      <c r="E75" s="8"/>
      <c r="F75" s="8"/>
      <c r="G75" s="8"/>
    </row>
    <row r="76" spans="1:7" ht="12.75">
      <c r="A76" s="8"/>
      <c r="B76" s="8"/>
      <c r="C76" s="8"/>
      <c r="D76" s="8"/>
      <c r="E76" s="8"/>
      <c r="F76" s="8"/>
      <c r="G76" s="8"/>
    </row>
    <row r="77" spans="1:7" ht="12.75">
      <c r="A77" s="8"/>
      <c r="B77" s="8"/>
      <c r="C77" s="8"/>
      <c r="D77" s="8"/>
      <c r="E77" s="8"/>
      <c r="F77" s="8"/>
      <c r="G77" s="8"/>
    </row>
    <row r="78" spans="1:7" ht="12.75">
      <c r="A78" s="8"/>
      <c r="B78" s="8"/>
      <c r="C78" s="8"/>
      <c r="D78" s="8"/>
      <c r="E78" s="8"/>
      <c r="F78" s="8"/>
      <c r="G78" s="8"/>
    </row>
    <row r="79" spans="1:7" ht="12.75">
      <c r="A79" s="8"/>
      <c r="B79" s="8"/>
      <c r="C79" s="8"/>
      <c r="D79" s="8"/>
      <c r="E79" s="8"/>
      <c r="F79" s="8"/>
      <c r="G79" s="8"/>
    </row>
  </sheetData>
  <sheetProtection/>
  <mergeCells count="44">
    <mergeCell ref="A1:G1"/>
    <mergeCell ref="A2:G2"/>
    <mergeCell ref="A3:B3"/>
    <mergeCell ref="D3:G3"/>
    <mergeCell ref="A4:G4"/>
    <mergeCell ref="A5:E5"/>
    <mergeCell ref="F5:G5"/>
    <mergeCell ref="A8:E8"/>
    <mergeCell ref="A9:D9"/>
    <mergeCell ref="A10:D10"/>
    <mergeCell ref="F10:G10"/>
    <mergeCell ref="A11:D11"/>
    <mergeCell ref="A12:E12"/>
    <mergeCell ref="A13:D13"/>
    <mergeCell ref="A14:D14"/>
    <mergeCell ref="A15:D15"/>
    <mergeCell ref="A16:D16"/>
    <mergeCell ref="A17:E17"/>
    <mergeCell ref="A18:D18"/>
    <mergeCell ref="A19:E19"/>
    <mergeCell ref="A20:A22"/>
    <mergeCell ref="B20:E22"/>
    <mergeCell ref="F20:G20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F32:G32"/>
    <mergeCell ref="A33:D33"/>
    <mergeCell ref="A34:E34"/>
    <mergeCell ref="A35:D35"/>
    <mergeCell ref="A41:D41"/>
    <mergeCell ref="A36:D36"/>
    <mergeCell ref="A37:D37"/>
    <mergeCell ref="A38:E38"/>
    <mergeCell ref="A39:D39"/>
    <mergeCell ref="F39:G39"/>
    <mergeCell ref="A40:D40"/>
  </mergeCells>
  <printOptions/>
  <pageMargins left="0.787401575" right="0.787401575" top="0.984251969" bottom="0.984251969" header="0.492125985" footer="0.49212598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selection activeCell="E25" sqref="E25"/>
    </sheetView>
  </sheetViews>
  <sheetFormatPr defaultColWidth="9.140625" defaultRowHeight="12.75"/>
  <cols>
    <col min="5" max="5" width="10.7109375" style="0" customWidth="1"/>
    <col min="6" max="6" width="33.7109375" style="0" customWidth="1"/>
    <col min="7" max="7" width="14.421875" style="0" customWidth="1"/>
  </cols>
  <sheetData>
    <row r="1" spans="1:7" ht="15" customHeight="1">
      <c r="A1" s="36" t="s">
        <v>10</v>
      </c>
      <c r="B1" s="37"/>
      <c r="C1" s="37"/>
      <c r="D1" s="37"/>
      <c r="E1" s="37"/>
      <c r="F1" s="37"/>
      <c r="G1" s="38"/>
    </row>
    <row r="2" spans="1:7" ht="12.75">
      <c r="A2" s="44"/>
      <c r="B2" s="45"/>
      <c r="C2" s="45"/>
      <c r="D2" s="45"/>
      <c r="E2" s="45"/>
      <c r="F2" s="45"/>
      <c r="G2" s="46"/>
    </row>
    <row r="3" spans="1:7" ht="15" customHeight="1">
      <c r="A3" s="48" t="s">
        <v>7</v>
      </c>
      <c r="B3" s="48"/>
      <c r="C3" s="10">
        <v>6</v>
      </c>
      <c r="D3" s="47" t="s">
        <v>89</v>
      </c>
      <c r="E3" s="47"/>
      <c r="F3" s="47"/>
      <c r="G3" s="47"/>
    </row>
    <row r="4" spans="1:7" ht="12.75">
      <c r="A4" s="44"/>
      <c r="B4" s="45"/>
      <c r="C4" s="45"/>
      <c r="D4" s="45"/>
      <c r="E4" s="45"/>
      <c r="F4" s="45"/>
      <c r="G4" s="46"/>
    </row>
    <row r="5" spans="1:7" ht="15" customHeight="1">
      <c r="A5" s="39" t="s">
        <v>0</v>
      </c>
      <c r="B5" s="49"/>
      <c r="C5" s="49"/>
      <c r="D5" s="49"/>
      <c r="E5" s="40"/>
      <c r="F5" s="39" t="s">
        <v>8</v>
      </c>
      <c r="G5" s="40"/>
    </row>
    <row r="6" spans="1:7" ht="12.75">
      <c r="A6" s="1" t="s">
        <v>1</v>
      </c>
      <c r="B6" s="2" t="s">
        <v>3</v>
      </c>
      <c r="C6" s="2" t="s">
        <v>4</v>
      </c>
      <c r="D6" s="2" t="s">
        <v>5</v>
      </c>
      <c r="E6" s="2" t="s">
        <v>6</v>
      </c>
      <c r="F6" s="1" t="s">
        <v>23</v>
      </c>
      <c r="G6" s="16">
        <f>((E10*E35)/E28*E24)+(E9*E35)/E27*E24</f>
        <v>359.79428571428576</v>
      </c>
    </row>
    <row r="7" spans="1:7" ht="12.75">
      <c r="A7" s="1" t="s">
        <v>2</v>
      </c>
      <c r="B7" s="11">
        <v>0</v>
      </c>
      <c r="C7" s="11">
        <v>0</v>
      </c>
      <c r="D7" s="11">
        <v>40</v>
      </c>
      <c r="E7" s="3">
        <f>SUM(B7:D7)</f>
        <v>40</v>
      </c>
      <c r="F7" s="1" t="s">
        <v>43</v>
      </c>
      <c r="G7" s="16">
        <f>(((E10*E35)/E28*E24)*E30)+((E9*E35)/E27*E24)*E29</f>
        <v>35.97942857142858</v>
      </c>
    </row>
    <row r="8" spans="1:7" ht="15" customHeight="1">
      <c r="A8" s="39" t="s">
        <v>9</v>
      </c>
      <c r="B8" s="49"/>
      <c r="C8" s="49"/>
      <c r="D8" s="49"/>
      <c r="E8" s="40"/>
      <c r="F8" s="1" t="s">
        <v>44</v>
      </c>
      <c r="G8" s="17">
        <f>E7*E18</f>
        <v>0</v>
      </c>
    </row>
    <row r="9" spans="1:7" ht="12.75">
      <c r="A9" s="41" t="s">
        <v>11</v>
      </c>
      <c r="B9" s="42"/>
      <c r="C9" s="42"/>
      <c r="D9" s="43"/>
      <c r="E9" s="12">
        <v>27</v>
      </c>
      <c r="F9" s="1" t="s">
        <v>6</v>
      </c>
      <c r="G9" s="16">
        <f>SUM(G6:G8)</f>
        <v>395.77371428571433</v>
      </c>
    </row>
    <row r="10" spans="1:7" ht="12.75">
      <c r="A10" s="41" t="s">
        <v>12</v>
      </c>
      <c r="B10" s="42"/>
      <c r="C10" s="42"/>
      <c r="D10" s="43"/>
      <c r="E10" s="12">
        <v>0</v>
      </c>
      <c r="F10" s="39" t="s">
        <v>45</v>
      </c>
      <c r="G10" s="40"/>
    </row>
    <row r="11" spans="1:7" ht="12.75">
      <c r="A11" s="41" t="s">
        <v>13</v>
      </c>
      <c r="B11" s="42"/>
      <c r="C11" s="42"/>
      <c r="D11" s="43"/>
      <c r="E11" s="4">
        <f>SUM(E9:E10)</f>
        <v>27</v>
      </c>
      <c r="F11" s="1" t="s">
        <v>50</v>
      </c>
      <c r="G11" s="13">
        <v>1</v>
      </c>
    </row>
    <row r="12" spans="1:7" ht="12.75">
      <c r="A12" s="39" t="s">
        <v>14</v>
      </c>
      <c r="B12" s="49"/>
      <c r="C12" s="49"/>
      <c r="D12" s="49"/>
      <c r="E12" s="40"/>
      <c r="F12" s="1" t="s">
        <v>53</v>
      </c>
      <c r="G12" s="15">
        <v>500</v>
      </c>
    </row>
    <row r="13" spans="1:7" ht="12.75">
      <c r="A13" s="41" t="s">
        <v>15</v>
      </c>
      <c r="B13" s="42"/>
      <c r="C13" s="42"/>
      <c r="D13" s="43"/>
      <c r="E13" s="12">
        <v>0</v>
      </c>
      <c r="F13" s="1" t="s">
        <v>46</v>
      </c>
      <c r="G13" s="17">
        <f>G12/12*G11</f>
        <v>41.666666666666664</v>
      </c>
    </row>
    <row r="14" spans="1:7" ht="12.75">
      <c r="A14" s="41" t="s">
        <v>17</v>
      </c>
      <c r="B14" s="42"/>
      <c r="C14" s="42"/>
      <c r="D14" s="43"/>
      <c r="E14" s="12">
        <v>0</v>
      </c>
      <c r="F14" s="1" t="s">
        <v>47</v>
      </c>
      <c r="G14" s="17">
        <f>G12/3/12*G11</f>
        <v>13.888888888888888</v>
      </c>
    </row>
    <row r="15" spans="1:7" ht="12.75">
      <c r="A15" s="41" t="s">
        <v>16</v>
      </c>
      <c r="B15" s="42"/>
      <c r="C15" s="42"/>
      <c r="D15" s="43"/>
      <c r="E15" s="5">
        <v>0</v>
      </c>
      <c r="F15" s="1" t="s">
        <v>51</v>
      </c>
      <c r="G15" s="17">
        <f>SUM(G12:G14)*8/100*G11</f>
        <v>44.44444444444444</v>
      </c>
    </row>
    <row r="16" spans="1:7" ht="12.75">
      <c r="A16" s="41" t="s">
        <v>18</v>
      </c>
      <c r="B16" s="42"/>
      <c r="C16" s="42"/>
      <c r="D16" s="43"/>
      <c r="E16" s="12">
        <v>0</v>
      </c>
      <c r="F16" s="1" t="s">
        <v>48</v>
      </c>
      <c r="G16" s="17">
        <v>0</v>
      </c>
    </row>
    <row r="17" spans="1:7" ht="12.75">
      <c r="A17" s="39" t="s">
        <v>19</v>
      </c>
      <c r="B17" s="49"/>
      <c r="C17" s="49"/>
      <c r="D17" s="49"/>
      <c r="E17" s="40"/>
      <c r="F17" s="1" t="s">
        <v>49</v>
      </c>
      <c r="G17" s="17">
        <v>0</v>
      </c>
    </row>
    <row r="18" spans="1:7" ht="12.75">
      <c r="A18" s="41" t="s">
        <v>20</v>
      </c>
      <c r="B18" s="42"/>
      <c r="C18" s="42"/>
      <c r="D18" s="43"/>
      <c r="E18" s="12">
        <v>0</v>
      </c>
      <c r="F18" s="1" t="s">
        <v>52</v>
      </c>
      <c r="G18" s="17"/>
    </row>
    <row r="19" spans="1:7" ht="12.75">
      <c r="A19" s="39" t="s">
        <v>21</v>
      </c>
      <c r="B19" s="49"/>
      <c r="C19" s="49"/>
      <c r="D19" s="49"/>
      <c r="E19" s="40"/>
      <c r="F19" s="1" t="s">
        <v>54</v>
      </c>
      <c r="G19" s="16">
        <f>((G12*G11)+G13+G14+G15+G16+G17+G18)/E37*12</f>
        <v>720</v>
      </c>
    </row>
    <row r="20" spans="1:7" ht="12.75">
      <c r="A20" s="59" t="s">
        <v>22</v>
      </c>
      <c r="B20" s="50" t="s">
        <v>80</v>
      </c>
      <c r="C20" s="51"/>
      <c r="D20" s="51"/>
      <c r="E20" s="52"/>
      <c r="F20" s="39" t="s">
        <v>55</v>
      </c>
      <c r="G20" s="40"/>
    </row>
    <row r="21" spans="1:7" ht="12.75">
      <c r="A21" s="60"/>
      <c r="B21" s="53"/>
      <c r="C21" s="54"/>
      <c r="D21" s="54"/>
      <c r="E21" s="55"/>
      <c r="F21" s="1" t="s">
        <v>32</v>
      </c>
      <c r="G21" s="17">
        <f>E31</f>
        <v>150</v>
      </c>
    </row>
    <row r="22" spans="1:7" ht="12.75">
      <c r="A22" s="61"/>
      <c r="B22" s="56"/>
      <c r="C22" s="57"/>
      <c r="D22" s="57"/>
      <c r="E22" s="58"/>
      <c r="F22" s="1" t="s">
        <v>56</v>
      </c>
      <c r="G22" s="17">
        <f>E32</f>
        <v>107.69</v>
      </c>
    </row>
    <row r="23" spans="1:7" ht="12.75">
      <c r="A23" s="41" t="s">
        <v>23</v>
      </c>
      <c r="B23" s="42"/>
      <c r="C23" s="42"/>
      <c r="D23" s="43"/>
      <c r="E23" s="10" t="s">
        <v>24</v>
      </c>
      <c r="F23" s="1" t="s">
        <v>34</v>
      </c>
      <c r="G23" s="17">
        <f>E33</f>
        <v>17.44</v>
      </c>
    </row>
    <row r="24" spans="1:7" ht="12.75">
      <c r="A24" s="41" t="s">
        <v>25</v>
      </c>
      <c r="B24" s="42"/>
      <c r="C24" s="42"/>
      <c r="D24" s="43"/>
      <c r="E24" s="15">
        <v>2.12</v>
      </c>
      <c r="F24" s="1" t="s">
        <v>57</v>
      </c>
      <c r="G24" s="15">
        <v>600</v>
      </c>
    </row>
    <row r="25" spans="1:7" ht="12.75">
      <c r="A25" s="41" t="s">
        <v>26</v>
      </c>
      <c r="B25" s="42"/>
      <c r="C25" s="42"/>
      <c r="D25" s="43"/>
      <c r="E25" s="15">
        <v>20000</v>
      </c>
      <c r="F25" s="1" t="s">
        <v>58</v>
      </c>
      <c r="G25" s="17">
        <v>0</v>
      </c>
    </row>
    <row r="26" spans="1:7" ht="12.75">
      <c r="A26" s="41" t="s">
        <v>27</v>
      </c>
      <c r="B26" s="42"/>
      <c r="C26" s="42"/>
      <c r="D26" s="43"/>
      <c r="E26" s="15">
        <v>20000</v>
      </c>
      <c r="F26" s="1" t="s">
        <v>59</v>
      </c>
      <c r="G26" s="17">
        <f>E25-E26</f>
        <v>0</v>
      </c>
    </row>
    <row r="27" spans="1:7" ht="12.75">
      <c r="A27" s="41" t="s">
        <v>28</v>
      </c>
      <c r="B27" s="42"/>
      <c r="C27" s="42"/>
      <c r="D27" s="43"/>
      <c r="E27" s="15">
        <v>3.5</v>
      </c>
      <c r="F27" s="1" t="s">
        <v>60</v>
      </c>
      <c r="G27" s="15">
        <v>2000</v>
      </c>
    </row>
    <row r="28" spans="1:7" ht="12.75">
      <c r="A28" s="41" t="s">
        <v>29</v>
      </c>
      <c r="B28" s="42"/>
      <c r="C28" s="42"/>
      <c r="D28" s="43"/>
      <c r="E28" s="15">
        <v>3</v>
      </c>
      <c r="F28" s="1" t="s">
        <v>61</v>
      </c>
      <c r="G28" s="15">
        <v>0</v>
      </c>
    </row>
    <row r="29" spans="1:7" ht="12.75">
      <c r="A29" s="41" t="s">
        <v>30</v>
      </c>
      <c r="B29" s="42"/>
      <c r="C29" s="42"/>
      <c r="D29" s="43"/>
      <c r="E29" s="16">
        <v>0.1</v>
      </c>
      <c r="F29" s="1" t="s">
        <v>62</v>
      </c>
      <c r="G29" s="17">
        <f>SUM(G21:G28)</f>
        <v>2875.13</v>
      </c>
    </row>
    <row r="30" spans="1:7" ht="12.75">
      <c r="A30" s="41" t="s">
        <v>31</v>
      </c>
      <c r="B30" s="42"/>
      <c r="C30" s="42"/>
      <c r="D30" s="43"/>
      <c r="E30" s="16">
        <v>0</v>
      </c>
      <c r="F30" s="1" t="s">
        <v>63</v>
      </c>
      <c r="G30" s="17">
        <v>1</v>
      </c>
    </row>
    <row r="31" spans="1:7" ht="12.75">
      <c r="A31" s="41" t="s">
        <v>32</v>
      </c>
      <c r="B31" s="42"/>
      <c r="C31" s="42"/>
      <c r="D31" s="43"/>
      <c r="E31" s="15">
        <v>150</v>
      </c>
      <c r="F31" s="1" t="s">
        <v>64</v>
      </c>
      <c r="G31" s="17">
        <f>G29/10</f>
        <v>287.51300000000003</v>
      </c>
    </row>
    <row r="32" spans="1:7" ht="12.75">
      <c r="A32" s="41" t="s">
        <v>33</v>
      </c>
      <c r="B32" s="42"/>
      <c r="C32" s="42"/>
      <c r="D32" s="43"/>
      <c r="E32" s="15">
        <v>107.69</v>
      </c>
      <c r="F32" s="39" t="s">
        <v>65</v>
      </c>
      <c r="G32" s="40"/>
    </row>
    <row r="33" spans="1:7" ht="12.75">
      <c r="A33" s="41" t="s">
        <v>34</v>
      </c>
      <c r="B33" s="42"/>
      <c r="C33" s="42"/>
      <c r="D33" s="43"/>
      <c r="E33" s="15">
        <v>17.44</v>
      </c>
      <c r="F33" s="1" t="s">
        <v>66</v>
      </c>
      <c r="G33" s="14">
        <v>0.2</v>
      </c>
    </row>
    <row r="34" spans="1:7" ht="12.75">
      <c r="A34" s="39" t="s">
        <v>35</v>
      </c>
      <c r="B34" s="49"/>
      <c r="C34" s="49"/>
      <c r="D34" s="49"/>
      <c r="E34" s="40"/>
      <c r="F34" s="1" t="s">
        <v>67</v>
      </c>
      <c r="G34" s="17">
        <f>E25*G33</f>
        <v>4000</v>
      </c>
    </row>
    <row r="35" spans="1:7" ht="12.75">
      <c r="A35" s="41" t="s">
        <v>36</v>
      </c>
      <c r="B35" s="42"/>
      <c r="C35" s="42"/>
      <c r="D35" s="43"/>
      <c r="E35" s="13">
        <v>22</v>
      </c>
      <c r="F35" s="1" t="s">
        <v>68</v>
      </c>
      <c r="G35" s="17">
        <f>G34/E37</f>
        <v>400</v>
      </c>
    </row>
    <row r="36" spans="1:7" ht="12.75">
      <c r="A36" s="41" t="s">
        <v>37</v>
      </c>
      <c r="B36" s="42"/>
      <c r="C36" s="42"/>
      <c r="D36" s="43"/>
      <c r="E36" s="13">
        <v>0</v>
      </c>
      <c r="F36" s="1" t="s">
        <v>69</v>
      </c>
      <c r="G36" s="17">
        <f>((G9+G19+G31+G35)/(100-E41)*100)</f>
        <v>1918.3901215805474</v>
      </c>
    </row>
    <row r="37" spans="1:7" ht="12.75">
      <c r="A37" s="41" t="s">
        <v>38</v>
      </c>
      <c r="B37" s="42"/>
      <c r="C37" s="42"/>
      <c r="D37" s="43"/>
      <c r="E37" s="13">
        <v>10</v>
      </c>
      <c r="F37" s="1" t="s">
        <v>78</v>
      </c>
      <c r="G37" s="17">
        <f>G36*E41/100</f>
        <v>115.10340729483285</v>
      </c>
    </row>
    <row r="38" spans="1:7" ht="12.75">
      <c r="A38" s="39" t="s">
        <v>39</v>
      </c>
      <c r="B38" s="49"/>
      <c r="C38" s="49"/>
      <c r="D38" s="49"/>
      <c r="E38" s="40"/>
      <c r="F38" s="1" t="s">
        <v>70</v>
      </c>
      <c r="G38" s="17">
        <f>G36/(E11*E35)</f>
        <v>3.2296129992938507</v>
      </c>
    </row>
    <row r="39" spans="1:7" ht="12.75">
      <c r="A39" s="41" t="s">
        <v>40</v>
      </c>
      <c r="B39" s="42"/>
      <c r="C39" s="42"/>
      <c r="D39" s="43"/>
      <c r="E39" s="13">
        <v>6</v>
      </c>
      <c r="F39" s="39" t="s">
        <v>71</v>
      </c>
      <c r="G39" s="40"/>
    </row>
    <row r="40" spans="1:7" ht="12.75">
      <c r="A40" s="41" t="s">
        <v>41</v>
      </c>
      <c r="B40" s="42"/>
      <c r="C40" s="42"/>
      <c r="D40" s="43"/>
      <c r="E40" s="13">
        <v>0</v>
      </c>
      <c r="F40" s="1" t="s">
        <v>23</v>
      </c>
      <c r="G40" s="7">
        <f>G6/G36</f>
        <v>0.18755011385163614</v>
      </c>
    </row>
    <row r="41" spans="1:7" ht="12.75">
      <c r="A41" s="62" t="s">
        <v>42</v>
      </c>
      <c r="B41" s="62"/>
      <c r="C41" s="62"/>
      <c r="D41" s="62"/>
      <c r="E41" s="6">
        <f>SUM(E39:E40)</f>
        <v>6</v>
      </c>
      <c r="F41" s="1" t="s">
        <v>43</v>
      </c>
      <c r="G41" s="7">
        <f>G7/G36</f>
        <v>0.018755011385163615</v>
      </c>
    </row>
    <row r="42" spans="1:7" ht="12.75">
      <c r="A42" s="8"/>
      <c r="B42" s="8"/>
      <c r="C42" s="8"/>
      <c r="D42" s="8"/>
      <c r="E42" s="8"/>
      <c r="F42" s="1" t="s">
        <v>72</v>
      </c>
      <c r="G42" s="7">
        <f>G37/G36</f>
        <v>0.060000000000000005</v>
      </c>
    </row>
    <row r="43" spans="1:7" ht="12.75">
      <c r="A43" s="8"/>
      <c r="B43" s="8"/>
      <c r="C43" s="8"/>
      <c r="D43" s="8"/>
      <c r="E43" s="8"/>
      <c r="F43" s="1" t="s">
        <v>73</v>
      </c>
      <c r="G43" s="7">
        <f>G19/G36</f>
        <v>0.3753146932422678</v>
      </c>
    </row>
    <row r="44" spans="1:7" ht="12.75">
      <c r="A44" s="8"/>
      <c r="B44" s="8"/>
      <c r="C44" s="8"/>
      <c r="D44" s="8"/>
      <c r="E44" s="8"/>
      <c r="F44" s="1" t="s">
        <v>74</v>
      </c>
      <c r="G44" s="7">
        <f>G35/G36</f>
        <v>0.208508162912371</v>
      </c>
    </row>
    <row r="45" spans="1:7" ht="12.75">
      <c r="A45" s="8"/>
      <c r="B45" s="8"/>
      <c r="C45" s="8"/>
      <c r="D45" s="8"/>
      <c r="E45" s="8"/>
      <c r="F45" s="1" t="s">
        <v>75</v>
      </c>
      <c r="G45" s="7">
        <f>G31/G36</f>
        <v>0.14987201860856134</v>
      </c>
    </row>
    <row r="46" spans="1:7" ht="12.75">
      <c r="A46" s="8"/>
      <c r="B46" s="8"/>
      <c r="C46" s="8"/>
      <c r="D46" s="8"/>
      <c r="E46" s="8"/>
      <c r="F46" s="1" t="s">
        <v>6</v>
      </c>
      <c r="G46" s="7">
        <f>SUM(G40:G45)</f>
        <v>1</v>
      </c>
    </row>
    <row r="47" spans="1:7" ht="12.75">
      <c r="A47" s="8"/>
      <c r="B47" s="8"/>
      <c r="C47" s="8"/>
      <c r="D47" s="8"/>
      <c r="E47" s="8"/>
      <c r="F47" s="8"/>
      <c r="G47" s="9"/>
    </row>
    <row r="48" spans="1:7" ht="12.75">
      <c r="A48" s="8"/>
      <c r="B48" s="8"/>
      <c r="C48" s="8"/>
      <c r="D48" s="8"/>
      <c r="E48" s="8"/>
      <c r="F48" s="8"/>
      <c r="G48" s="9"/>
    </row>
    <row r="49" spans="1:7" ht="12.75">
      <c r="A49" s="8"/>
      <c r="B49" s="8"/>
      <c r="C49" s="8"/>
      <c r="D49" s="8"/>
      <c r="E49" s="8"/>
      <c r="F49" s="8"/>
      <c r="G49" s="9"/>
    </row>
    <row r="50" spans="1:7" ht="12.75">
      <c r="A50" s="8"/>
      <c r="B50" s="8"/>
      <c r="C50" s="8"/>
      <c r="D50" s="8"/>
      <c r="E50" s="8"/>
      <c r="F50" s="8"/>
      <c r="G50" s="9"/>
    </row>
    <row r="51" spans="1:7" ht="12.75">
      <c r="A51" s="8"/>
      <c r="B51" s="8"/>
      <c r="C51" s="8"/>
      <c r="D51" s="8"/>
      <c r="E51" s="8"/>
      <c r="F51" s="8"/>
      <c r="G51" s="8"/>
    </row>
    <row r="52" spans="1:7" ht="12.75">
      <c r="A52" s="8"/>
      <c r="B52" s="8"/>
      <c r="C52" s="8"/>
      <c r="D52" s="8"/>
      <c r="E52" s="8"/>
      <c r="F52" s="8"/>
      <c r="G52" s="8"/>
    </row>
    <row r="53" spans="1:7" ht="12.75">
      <c r="A53" s="8"/>
      <c r="B53" s="8"/>
      <c r="C53" s="8"/>
      <c r="D53" s="8"/>
      <c r="E53" s="8"/>
      <c r="F53" s="8"/>
      <c r="G53" s="8"/>
    </row>
    <row r="54" spans="1:7" ht="12.75">
      <c r="A54" s="8"/>
      <c r="B54" s="8"/>
      <c r="C54" s="8"/>
      <c r="D54" s="8"/>
      <c r="E54" s="8"/>
      <c r="F54" s="8"/>
      <c r="G54" s="8"/>
    </row>
    <row r="55" spans="1:7" ht="12.75">
      <c r="A55" s="8"/>
      <c r="B55" s="8"/>
      <c r="C55" s="8"/>
      <c r="D55" s="8"/>
      <c r="E55" s="8"/>
      <c r="F55" s="8"/>
      <c r="G55" s="8"/>
    </row>
    <row r="56" spans="1:7" ht="12.75">
      <c r="A56" s="8"/>
      <c r="B56" s="8"/>
      <c r="C56" s="8"/>
      <c r="D56" s="8"/>
      <c r="E56" s="8"/>
      <c r="F56" s="8"/>
      <c r="G56" s="8"/>
    </row>
    <row r="57" spans="1:7" ht="12.75">
      <c r="A57" s="8"/>
      <c r="B57" s="8"/>
      <c r="C57" s="8"/>
      <c r="D57" s="8"/>
      <c r="E57" s="8"/>
      <c r="F57" s="8"/>
      <c r="G57" s="8"/>
    </row>
    <row r="58" spans="1:7" ht="12.75">
      <c r="A58" s="8"/>
      <c r="B58" s="8"/>
      <c r="C58" s="8"/>
      <c r="D58" s="8"/>
      <c r="E58" s="8"/>
      <c r="F58" s="8"/>
      <c r="G58" s="8"/>
    </row>
    <row r="59" spans="1:7" ht="12.75">
      <c r="A59" s="8"/>
      <c r="B59" s="8"/>
      <c r="C59" s="8"/>
      <c r="D59" s="8"/>
      <c r="E59" s="8"/>
      <c r="F59" s="8"/>
      <c r="G59" s="8"/>
    </row>
    <row r="60" spans="1:7" ht="12.75">
      <c r="A60" s="8"/>
      <c r="B60" s="8"/>
      <c r="C60" s="8"/>
      <c r="D60" s="8"/>
      <c r="E60" s="8"/>
      <c r="F60" s="8"/>
      <c r="G60" s="8"/>
    </row>
    <row r="61" spans="1:7" ht="12.75">
      <c r="A61" s="8"/>
      <c r="B61" s="8"/>
      <c r="C61" s="8"/>
      <c r="D61" s="8"/>
      <c r="E61" s="8"/>
      <c r="F61" s="8"/>
      <c r="G61" s="8"/>
    </row>
    <row r="62" spans="1:7" ht="12.75">
      <c r="A62" s="8"/>
      <c r="B62" s="8"/>
      <c r="C62" s="8"/>
      <c r="D62" s="8"/>
      <c r="E62" s="8"/>
      <c r="F62" s="8"/>
      <c r="G62" s="8"/>
    </row>
    <row r="63" spans="1:7" ht="12.75">
      <c r="A63" s="8"/>
      <c r="B63" s="8"/>
      <c r="C63" s="8"/>
      <c r="D63" s="8"/>
      <c r="E63" s="8"/>
      <c r="F63" s="8"/>
      <c r="G63" s="8"/>
    </row>
    <row r="64" spans="1:7" ht="12.75">
      <c r="A64" s="8"/>
      <c r="B64" s="8"/>
      <c r="C64" s="8"/>
      <c r="D64" s="8"/>
      <c r="E64" s="8"/>
      <c r="F64" s="8"/>
      <c r="G64" s="8"/>
    </row>
    <row r="65" spans="1:7" ht="12.75">
      <c r="A65" s="8"/>
      <c r="B65" s="8"/>
      <c r="C65" s="8"/>
      <c r="D65" s="8"/>
      <c r="E65" s="8"/>
      <c r="F65" s="8"/>
      <c r="G65" s="8"/>
    </row>
    <row r="66" spans="1:7" ht="12.75">
      <c r="A66" s="8"/>
      <c r="B66" s="8"/>
      <c r="C66" s="8"/>
      <c r="D66" s="8"/>
      <c r="E66" s="8"/>
      <c r="F66" s="8"/>
      <c r="G66" s="8"/>
    </row>
    <row r="67" spans="1:7" ht="12.75">
      <c r="A67" s="8"/>
      <c r="B67" s="8"/>
      <c r="C67" s="8"/>
      <c r="D67" s="8"/>
      <c r="E67" s="8"/>
      <c r="F67" s="8"/>
      <c r="G67" s="8"/>
    </row>
    <row r="68" spans="1:7" ht="12.75">
      <c r="A68" s="8"/>
      <c r="B68" s="8"/>
      <c r="C68" s="8"/>
      <c r="D68" s="8"/>
      <c r="E68" s="8"/>
      <c r="F68" s="8"/>
      <c r="G68" s="8"/>
    </row>
    <row r="69" spans="1:7" ht="12.75">
      <c r="A69" s="8"/>
      <c r="B69" s="8"/>
      <c r="C69" s="8"/>
      <c r="D69" s="8"/>
      <c r="E69" s="8"/>
      <c r="F69" s="8"/>
      <c r="G69" s="8"/>
    </row>
    <row r="70" spans="1:7" ht="12.75">
      <c r="A70" s="8"/>
      <c r="B70" s="8"/>
      <c r="C70" s="8"/>
      <c r="D70" s="8"/>
      <c r="E70" s="8"/>
      <c r="F70" s="8"/>
      <c r="G70" s="8"/>
    </row>
    <row r="71" spans="1:7" ht="12.75">
      <c r="A71" s="8"/>
      <c r="B71" s="8"/>
      <c r="C71" s="8"/>
      <c r="D71" s="8"/>
      <c r="E71" s="8"/>
      <c r="F71" s="8"/>
      <c r="G71" s="8"/>
    </row>
    <row r="72" spans="1:7" ht="12.75">
      <c r="A72" s="8"/>
      <c r="B72" s="8"/>
      <c r="C72" s="8"/>
      <c r="D72" s="8"/>
      <c r="E72" s="8"/>
      <c r="F72" s="8"/>
      <c r="G72" s="8"/>
    </row>
    <row r="73" spans="1:7" ht="12.75">
      <c r="A73" s="8"/>
      <c r="B73" s="8"/>
      <c r="C73" s="8"/>
      <c r="D73" s="8"/>
      <c r="E73" s="8"/>
      <c r="F73" s="8"/>
      <c r="G73" s="8"/>
    </row>
    <row r="74" spans="1:7" ht="12.75">
      <c r="A74" s="8"/>
      <c r="B74" s="8"/>
      <c r="C74" s="8"/>
      <c r="D74" s="8"/>
      <c r="E74" s="8"/>
      <c r="F74" s="8"/>
      <c r="G74" s="8"/>
    </row>
    <row r="75" spans="1:7" ht="12.75">
      <c r="A75" s="8"/>
      <c r="B75" s="8"/>
      <c r="C75" s="8"/>
      <c r="D75" s="8"/>
      <c r="E75" s="8"/>
      <c r="F75" s="8"/>
      <c r="G75" s="8"/>
    </row>
    <row r="76" spans="1:7" ht="12.75">
      <c r="A76" s="8"/>
      <c r="B76" s="8"/>
      <c r="C76" s="8"/>
      <c r="D76" s="8"/>
      <c r="E76" s="8"/>
      <c r="F76" s="8"/>
      <c r="G76" s="8"/>
    </row>
    <row r="77" spans="1:7" ht="12.75">
      <c r="A77" s="8"/>
      <c r="B77" s="8"/>
      <c r="C77" s="8"/>
      <c r="D77" s="8"/>
      <c r="E77" s="8"/>
      <c r="F77" s="8"/>
      <c r="G77" s="8"/>
    </row>
    <row r="78" spans="1:7" ht="12.75">
      <c r="A78" s="8"/>
      <c r="B78" s="8"/>
      <c r="C78" s="8"/>
      <c r="D78" s="8"/>
      <c r="E78" s="8"/>
      <c r="F78" s="8"/>
      <c r="G78" s="8"/>
    </row>
    <row r="79" spans="1:7" ht="12.75">
      <c r="A79" s="8"/>
      <c r="B79" s="8"/>
      <c r="C79" s="8"/>
      <c r="D79" s="8"/>
      <c r="E79" s="8"/>
      <c r="F79" s="8"/>
      <c r="G79" s="8"/>
    </row>
  </sheetData>
  <sheetProtection/>
  <mergeCells count="44">
    <mergeCell ref="A1:G1"/>
    <mergeCell ref="A2:G2"/>
    <mergeCell ref="A3:B3"/>
    <mergeCell ref="D3:G3"/>
    <mergeCell ref="A4:G4"/>
    <mergeCell ref="A5:E5"/>
    <mergeCell ref="F5:G5"/>
    <mergeCell ref="A8:E8"/>
    <mergeCell ref="A9:D9"/>
    <mergeCell ref="A10:D10"/>
    <mergeCell ref="F10:G10"/>
    <mergeCell ref="A11:D11"/>
    <mergeCell ref="A12:E12"/>
    <mergeCell ref="A13:D13"/>
    <mergeCell ref="A14:D14"/>
    <mergeCell ref="A15:D15"/>
    <mergeCell ref="A16:D16"/>
    <mergeCell ref="A17:E17"/>
    <mergeCell ref="A18:D18"/>
    <mergeCell ref="A19:E19"/>
    <mergeCell ref="A20:A22"/>
    <mergeCell ref="B20:E22"/>
    <mergeCell ref="F20:G20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F32:G32"/>
    <mergeCell ref="A33:D33"/>
    <mergeCell ref="A34:E34"/>
    <mergeCell ref="A35:D35"/>
    <mergeCell ref="A41:D41"/>
    <mergeCell ref="A36:D36"/>
    <mergeCell ref="A37:D37"/>
    <mergeCell ref="A38:E38"/>
    <mergeCell ref="A39:D39"/>
    <mergeCell ref="F39:G39"/>
    <mergeCell ref="A40:D40"/>
  </mergeCells>
  <printOptions/>
  <pageMargins left="0.787401575" right="0.787401575" top="0.984251969" bottom="0.984251969" header="0.492125985" footer="0.49212598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selection activeCell="L28" sqref="L28"/>
    </sheetView>
  </sheetViews>
  <sheetFormatPr defaultColWidth="9.140625" defaultRowHeight="12.75"/>
  <cols>
    <col min="5" max="5" width="10.7109375" style="0" customWidth="1"/>
    <col min="6" max="6" width="33.7109375" style="0" customWidth="1"/>
    <col min="7" max="7" width="14.421875" style="0" customWidth="1"/>
  </cols>
  <sheetData>
    <row r="1" spans="1:7" ht="15" customHeight="1">
      <c r="A1" s="36" t="s">
        <v>10</v>
      </c>
      <c r="B1" s="37"/>
      <c r="C1" s="37"/>
      <c r="D1" s="37"/>
      <c r="E1" s="37"/>
      <c r="F1" s="37"/>
      <c r="G1" s="38"/>
    </row>
    <row r="2" spans="1:7" ht="12.75">
      <c r="A2" s="44"/>
      <c r="B2" s="45"/>
      <c r="C2" s="45"/>
      <c r="D2" s="45"/>
      <c r="E2" s="45"/>
      <c r="F2" s="45"/>
      <c r="G2" s="46"/>
    </row>
    <row r="3" spans="1:7" ht="15" customHeight="1">
      <c r="A3" s="48" t="s">
        <v>7</v>
      </c>
      <c r="B3" s="48"/>
      <c r="C3" s="10">
        <v>7</v>
      </c>
      <c r="D3" s="47" t="s">
        <v>85</v>
      </c>
      <c r="E3" s="47"/>
      <c r="F3" s="47"/>
      <c r="G3" s="47"/>
    </row>
    <row r="4" spans="1:7" ht="12.75">
      <c r="A4" s="44"/>
      <c r="B4" s="45"/>
      <c r="C4" s="45"/>
      <c r="D4" s="45"/>
      <c r="E4" s="45"/>
      <c r="F4" s="45"/>
      <c r="G4" s="46"/>
    </row>
    <row r="5" spans="1:7" ht="15" customHeight="1">
      <c r="A5" s="39" t="s">
        <v>0</v>
      </c>
      <c r="B5" s="49"/>
      <c r="C5" s="49"/>
      <c r="D5" s="49"/>
      <c r="E5" s="40"/>
      <c r="F5" s="39" t="s">
        <v>8</v>
      </c>
      <c r="G5" s="40"/>
    </row>
    <row r="6" spans="1:7" ht="12.75">
      <c r="A6" s="1" t="s">
        <v>1</v>
      </c>
      <c r="B6" s="2" t="s">
        <v>3</v>
      </c>
      <c r="C6" s="2" t="s">
        <v>4</v>
      </c>
      <c r="D6" s="2" t="s">
        <v>5</v>
      </c>
      <c r="E6" s="2" t="s">
        <v>6</v>
      </c>
      <c r="F6" s="1" t="s">
        <v>23</v>
      </c>
      <c r="G6" s="16">
        <f>((E10*E35)/E28*E24)+(E9*E35)/E27*E24</f>
        <v>1632</v>
      </c>
    </row>
    <row r="7" spans="1:7" ht="12.75">
      <c r="A7" s="1" t="s">
        <v>2</v>
      </c>
      <c r="B7" s="11">
        <v>15</v>
      </c>
      <c r="C7" s="11">
        <v>15</v>
      </c>
      <c r="D7" s="11">
        <v>0</v>
      </c>
      <c r="E7" s="3">
        <f>SUM(B7:D7)</f>
        <v>30</v>
      </c>
      <c r="F7" s="1" t="s">
        <v>43</v>
      </c>
      <c r="G7" s="16">
        <f>(((E10*E35)/E28*E24)*E30)+((E9*E35)/E27*E24)*E29</f>
        <v>652.8000000000001</v>
      </c>
    </row>
    <row r="8" spans="1:7" ht="15" customHeight="1">
      <c r="A8" s="39" t="s">
        <v>9</v>
      </c>
      <c r="B8" s="49"/>
      <c r="C8" s="49"/>
      <c r="D8" s="49"/>
      <c r="E8" s="40"/>
      <c r="F8" s="1" t="s">
        <v>44</v>
      </c>
      <c r="G8" s="17">
        <f>E7*E18</f>
        <v>0</v>
      </c>
    </row>
    <row r="9" spans="1:7" ht="12.75">
      <c r="A9" s="41" t="s">
        <v>11</v>
      </c>
      <c r="B9" s="42"/>
      <c r="C9" s="42"/>
      <c r="D9" s="43"/>
      <c r="E9" s="12">
        <v>0</v>
      </c>
      <c r="F9" s="1" t="s">
        <v>6</v>
      </c>
      <c r="G9" s="16">
        <f>SUM(G6:G8)</f>
        <v>2284.8</v>
      </c>
    </row>
    <row r="10" spans="1:7" ht="12.75">
      <c r="A10" s="41" t="s">
        <v>12</v>
      </c>
      <c r="B10" s="42"/>
      <c r="C10" s="42"/>
      <c r="D10" s="43"/>
      <c r="E10" s="12">
        <v>160</v>
      </c>
      <c r="F10" s="39" t="s">
        <v>45</v>
      </c>
      <c r="G10" s="40"/>
    </row>
    <row r="11" spans="1:7" ht="12.75">
      <c r="A11" s="41" t="s">
        <v>13</v>
      </c>
      <c r="B11" s="42"/>
      <c r="C11" s="42"/>
      <c r="D11" s="43"/>
      <c r="E11" s="4">
        <f>SUM(E9:E10)</f>
        <v>160</v>
      </c>
      <c r="F11" s="1" t="s">
        <v>50</v>
      </c>
      <c r="G11" s="13">
        <v>1</v>
      </c>
    </row>
    <row r="12" spans="1:7" ht="12.75">
      <c r="A12" s="39" t="s">
        <v>14</v>
      </c>
      <c r="B12" s="49"/>
      <c r="C12" s="49"/>
      <c r="D12" s="49"/>
      <c r="E12" s="40"/>
      <c r="F12" s="1" t="s">
        <v>53</v>
      </c>
      <c r="G12" s="15">
        <v>800</v>
      </c>
    </row>
    <row r="13" spans="1:7" ht="12.75">
      <c r="A13" s="41" t="s">
        <v>15</v>
      </c>
      <c r="B13" s="42"/>
      <c r="C13" s="42"/>
      <c r="D13" s="43"/>
      <c r="E13" s="12">
        <v>0</v>
      </c>
      <c r="F13" s="1" t="s">
        <v>46</v>
      </c>
      <c r="G13" s="17">
        <f>G12/12*G11</f>
        <v>66.66666666666667</v>
      </c>
    </row>
    <row r="14" spans="1:7" ht="12.75">
      <c r="A14" s="41" t="s">
        <v>17</v>
      </c>
      <c r="B14" s="42"/>
      <c r="C14" s="42"/>
      <c r="D14" s="43"/>
      <c r="E14" s="12">
        <v>0</v>
      </c>
      <c r="F14" s="1" t="s">
        <v>47</v>
      </c>
      <c r="G14" s="17">
        <f>G12/3/12*G11</f>
        <v>22.222222222222225</v>
      </c>
    </row>
    <row r="15" spans="1:7" ht="12.75">
      <c r="A15" s="41" t="s">
        <v>16</v>
      </c>
      <c r="B15" s="42"/>
      <c r="C15" s="42"/>
      <c r="D15" s="43"/>
      <c r="E15" s="5">
        <f>SUM(E13:E14)</f>
        <v>0</v>
      </c>
      <c r="F15" s="1" t="s">
        <v>51</v>
      </c>
      <c r="G15" s="17">
        <f>SUM(G12:G14)*8/100*G11</f>
        <v>71.1111111111111</v>
      </c>
    </row>
    <row r="16" spans="1:7" ht="12.75">
      <c r="A16" s="41" t="s">
        <v>18</v>
      </c>
      <c r="B16" s="42"/>
      <c r="C16" s="42"/>
      <c r="D16" s="43"/>
      <c r="E16" s="12">
        <v>0</v>
      </c>
      <c r="F16" s="1" t="s">
        <v>48</v>
      </c>
      <c r="G16" s="17">
        <v>0</v>
      </c>
    </row>
    <row r="17" spans="1:7" ht="12.75">
      <c r="A17" s="39" t="s">
        <v>19</v>
      </c>
      <c r="B17" s="49"/>
      <c r="C17" s="49"/>
      <c r="D17" s="49"/>
      <c r="E17" s="40"/>
      <c r="F17" s="1" t="s">
        <v>49</v>
      </c>
      <c r="G17" s="17">
        <v>0</v>
      </c>
    </row>
    <row r="18" spans="1:7" ht="12.75">
      <c r="A18" s="41" t="s">
        <v>20</v>
      </c>
      <c r="B18" s="42"/>
      <c r="C18" s="42"/>
      <c r="D18" s="43"/>
      <c r="E18" s="12">
        <v>0</v>
      </c>
      <c r="F18" s="1" t="s">
        <v>52</v>
      </c>
      <c r="G18" s="17"/>
    </row>
    <row r="19" spans="1:7" ht="12.75">
      <c r="A19" s="39" t="s">
        <v>21</v>
      </c>
      <c r="B19" s="49"/>
      <c r="C19" s="49"/>
      <c r="D19" s="49"/>
      <c r="E19" s="40"/>
      <c r="F19" s="1" t="s">
        <v>54</v>
      </c>
      <c r="G19" s="16">
        <f>((G12*G11)+G13+G14+G15+G16+G17+G18)/E37*12</f>
        <v>1151.9999999999998</v>
      </c>
    </row>
    <row r="20" spans="1:7" ht="12.75">
      <c r="A20" s="59" t="s">
        <v>22</v>
      </c>
      <c r="B20" s="50" t="s">
        <v>86</v>
      </c>
      <c r="C20" s="51"/>
      <c r="D20" s="51"/>
      <c r="E20" s="52"/>
      <c r="F20" s="39" t="s">
        <v>55</v>
      </c>
      <c r="G20" s="40"/>
    </row>
    <row r="21" spans="1:7" ht="12.75">
      <c r="A21" s="60"/>
      <c r="B21" s="53"/>
      <c r="C21" s="54"/>
      <c r="D21" s="54"/>
      <c r="E21" s="55"/>
      <c r="F21" s="1" t="s">
        <v>32</v>
      </c>
      <c r="G21" s="17">
        <f>E31</f>
        <v>450</v>
      </c>
    </row>
    <row r="22" spans="1:7" ht="12.75">
      <c r="A22" s="61"/>
      <c r="B22" s="56"/>
      <c r="C22" s="57"/>
      <c r="D22" s="57"/>
      <c r="E22" s="58"/>
      <c r="F22" s="1" t="s">
        <v>56</v>
      </c>
      <c r="G22" s="17">
        <f>E32</f>
        <v>94.87</v>
      </c>
    </row>
    <row r="23" spans="1:7" ht="12.75">
      <c r="A23" s="41" t="s">
        <v>23</v>
      </c>
      <c r="B23" s="42"/>
      <c r="C23" s="42"/>
      <c r="D23" s="43"/>
      <c r="E23" s="10" t="s">
        <v>87</v>
      </c>
      <c r="F23" s="1" t="s">
        <v>34</v>
      </c>
      <c r="G23" s="17">
        <f>E33</f>
        <v>34.87</v>
      </c>
    </row>
    <row r="24" spans="1:7" ht="12.75">
      <c r="A24" s="41" t="s">
        <v>25</v>
      </c>
      <c r="B24" s="42"/>
      <c r="C24" s="42"/>
      <c r="D24" s="43"/>
      <c r="E24" s="15">
        <v>2.55</v>
      </c>
      <c r="F24" s="1" t="s">
        <v>57</v>
      </c>
      <c r="G24" s="15">
        <v>1200</v>
      </c>
    </row>
    <row r="25" spans="1:7" ht="12.75">
      <c r="A25" s="41" t="s">
        <v>26</v>
      </c>
      <c r="B25" s="42"/>
      <c r="C25" s="42"/>
      <c r="D25" s="43"/>
      <c r="E25" s="15">
        <v>22000</v>
      </c>
      <c r="F25" s="1" t="s">
        <v>58</v>
      </c>
      <c r="G25" s="17">
        <v>0</v>
      </c>
    </row>
    <row r="26" spans="1:7" ht="12.75">
      <c r="A26" s="41" t="s">
        <v>27</v>
      </c>
      <c r="B26" s="42"/>
      <c r="C26" s="42"/>
      <c r="D26" s="43"/>
      <c r="E26" s="15">
        <v>21000</v>
      </c>
      <c r="F26" s="1" t="s">
        <v>59</v>
      </c>
      <c r="G26" s="17">
        <f>E25-E26</f>
        <v>1000</v>
      </c>
    </row>
    <row r="27" spans="1:7" ht="12.75">
      <c r="A27" s="41" t="s">
        <v>28</v>
      </c>
      <c r="B27" s="42"/>
      <c r="C27" s="42"/>
      <c r="D27" s="43"/>
      <c r="E27" s="15">
        <v>6</v>
      </c>
      <c r="F27" s="1" t="s">
        <v>60</v>
      </c>
      <c r="G27" s="15">
        <v>2500</v>
      </c>
    </row>
    <row r="28" spans="1:7" ht="12.75">
      <c r="A28" s="41" t="s">
        <v>29</v>
      </c>
      <c r="B28" s="42"/>
      <c r="C28" s="42"/>
      <c r="D28" s="43"/>
      <c r="E28" s="15">
        <v>5.5</v>
      </c>
      <c r="F28" s="1" t="s">
        <v>61</v>
      </c>
      <c r="G28" s="15">
        <v>0</v>
      </c>
    </row>
    <row r="29" spans="1:7" ht="12.75">
      <c r="A29" s="41" t="s">
        <v>30</v>
      </c>
      <c r="B29" s="42"/>
      <c r="C29" s="42"/>
      <c r="D29" s="43"/>
      <c r="E29" s="16">
        <v>0.1</v>
      </c>
      <c r="F29" s="1" t="s">
        <v>62</v>
      </c>
      <c r="G29" s="17">
        <f>SUM(G21:G28)</f>
        <v>5279.74</v>
      </c>
    </row>
    <row r="30" spans="1:7" ht="12.75">
      <c r="A30" s="41" t="s">
        <v>31</v>
      </c>
      <c r="B30" s="42"/>
      <c r="C30" s="42"/>
      <c r="D30" s="43"/>
      <c r="E30" s="16">
        <v>0.4</v>
      </c>
      <c r="F30" s="1" t="s">
        <v>63</v>
      </c>
      <c r="G30" s="17">
        <v>1</v>
      </c>
    </row>
    <row r="31" spans="1:7" ht="12.75">
      <c r="A31" s="41" t="s">
        <v>32</v>
      </c>
      <c r="B31" s="42"/>
      <c r="C31" s="42"/>
      <c r="D31" s="43"/>
      <c r="E31" s="15">
        <v>450</v>
      </c>
      <c r="F31" s="1" t="s">
        <v>64</v>
      </c>
      <c r="G31" s="17">
        <f>G29/10</f>
        <v>527.9739999999999</v>
      </c>
    </row>
    <row r="32" spans="1:7" ht="12.75">
      <c r="A32" s="41" t="s">
        <v>33</v>
      </c>
      <c r="B32" s="42"/>
      <c r="C32" s="42"/>
      <c r="D32" s="43"/>
      <c r="E32" s="15">
        <v>94.87</v>
      </c>
      <c r="F32" s="39" t="s">
        <v>65</v>
      </c>
      <c r="G32" s="40"/>
    </row>
    <row r="33" spans="1:7" ht="12.75">
      <c r="A33" s="41" t="s">
        <v>34</v>
      </c>
      <c r="B33" s="42"/>
      <c r="C33" s="42"/>
      <c r="D33" s="43"/>
      <c r="E33" s="15">
        <v>34.87</v>
      </c>
      <c r="F33" s="1" t="s">
        <v>66</v>
      </c>
      <c r="G33" s="14">
        <v>0.2</v>
      </c>
    </row>
    <row r="34" spans="1:7" ht="12.75">
      <c r="A34" s="39" t="s">
        <v>35</v>
      </c>
      <c r="B34" s="49"/>
      <c r="C34" s="49"/>
      <c r="D34" s="49"/>
      <c r="E34" s="40"/>
      <c r="F34" s="1" t="s">
        <v>67</v>
      </c>
      <c r="G34" s="17">
        <f>E25*G33</f>
        <v>4400</v>
      </c>
    </row>
    <row r="35" spans="1:7" ht="12.75">
      <c r="A35" s="41" t="s">
        <v>36</v>
      </c>
      <c r="B35" s="42"/>
      <c r="C35" s="42"/>
      <c r="D35" s="43"/>
      <c r="E35" s="13">
        <v>22</v>
      </c>
      <c r="F35" s="1" t="s">
        <v>68</v>
      </c>
      <c r="G35" s="17">
        <f>G34/E37</f>
        <v>440</v>
      </c>
    </row>
    <row r="36" spans="1:7" ht="12.75">
      <c r="A36" s="41" t="s">
        <v>37</v>
      </c>
      <c r="B36" s="42"/>
      <c r="C36" s="42"/>
      <c r="D36" s="43"/>
      <c r="E36" s="13">
        <v>0</v>
      </c>
      <c r="F36" s="1" t="s">
        <v>69</v>
      </c>
      <c r="G36" s="17">
        <f>((G9+G19+G31+G35)/(100-E41)*100)</f>
        <v>4685.929787234043</v>
      </c>
    </row>
    <row r="37" spans="1:7" ht="12.75">
      <c r="A37" s="41" t="s">
        <v>38</v>
      </c>
      <c r="B37" s="42"/>
      <c r="C37" s="42"/>
      <c r="D37" s="43"/>
      <c r="E37" s="13">
        <v>10</v>
      </c>
      <c r="F37" s="1" t="s">
        <v>78</v>
      </c>
      <c r="G37" s="17">
        <f>G36*E41/100</f>
        <v>281.1557872340426</v>
      </c>
    </row>
    <row r="38" spans="1:7" ht="12.75">
      <c r="A38" s="39" t="s">
        <v>39</v>
      </c>
      <c r="B38" s="49"/>
      <c r="C38" s="49"/>
      <c r="D38" s="49"/>
      <c r="E38" s="40"/>
      <c r="F38" s="1" t="s">
        <v>70</v>
      </c>
      <c r="G38" s="17">
        <f>G36/(E11*E35)</f>
        <v>1.3312300531914896</v>
      </c>
    </row>
    <row r="39" spans="1:7" ht="12.75">
      <c r="A39" s="41" t="s">
        <v>40</v>
      </c>
      <c r="B39" s="42"/>
      <c r="C39" s="42"/>
      <c r="D39" s="43"/>
      <c r="E39" s="13">
        <v>6</v>
      </c>
      <c r="F39" s="39" t="s">
        <v>71</v>
      </c>
      <c r="G39" s="40"/>
    </row>
    <row r="40" spans="1:7" ht="12.75">
      <c r="A40" s="41" t="s">
        <v>41</v>
      </c>
      <c r="B40" s="42"/>
      <c r="C40" s="42"/>
      <c r="D40" s="43"/>
      <c r="E40" s="13">
        <v>0</v>
      </c>
      <c r="F40" s="1" t="s">
        <v>23</v>
      </c>
      <c r="G40" s="7">
        <f>G6/G36</f>
        <v>0.3482766652727245</v>
      </c>
    </row>
    <row r="41" spans="1:7" ht="12.75">
      <c r="A41" s="62" t="s">
        <v>42</v>
      </c>
      <c r="B41" s="62"/>
      <c r="C41" s="62"/>
      <c r="D41" s="62"/>
      <c r="E41" s="6">
        <f>SUM(E39:E40)</f>
        <v>6</v>
      </c>
      <c r="F41" s="1" t="s">
        <v>43</v>
      </c>
      <c r="G41" s="7">
        <f>G7/G36</f>
        <v>0.13931066610908982</v>
      </c>
    </row>
    <row r="42" spans="1:7" ht="12.75">
      <c r="A42" s="8"/>
      <c r="B42" s="8"/>
      <c r="C42" s="8"/>
      <c r="D42" s="8"/>
      <c r="E42" s="8"/>
      <c r="F42" s="1" t="s">
        <v>72</v>
      </c>
      <c r="G42" s="7">
        <f>G37/G36</f>
        <v>0.06</v>
      </c>
    </row>
    <row r="43" spans="1:7" ht="12.75">
      <c r="A43" s="8"/>
      <c r="B43" s="8"/>
      <c r="C43" s="8"/>
      <c r="D43" s="8"/>
      <c r="E43" s="8"/>
      <c r="F43" s="1" t="s">
        <v>73</v>
      </c>
      <c r="G43" s="7">
        <f>G19/G36</f>
        <v>0.24584235195721726</v>
      </c>
    </row>
    <row r="44" spans="1:7" ht="12.75">
      <c r="A44" s="8"/>
      <c r="B44" s="8"/>
      <c r="C44" s="8"/>
      <c r="D44" s="8"/>
      <c r="E44" s="8"/>
      <c r="F44" s="1" t="s">
        <v>74</v>
      </c>
      <c r="G44" s="7">
        <f>G35/G36</f>
        <v>0.09389812053921494</v>
      </c>
    </row>
    <row r="45" spans="1:7" ht="12.75">
      <c r="A45" s="8"/>
      <c r="B45" s="8"/>
      <c r="C45" s="8"/>
      <c r="D45" s="8"/>
      <c r="E45" s="8"/>
      <c r="F45" s="1" t="s">
        <v>75</v>
      </c>
      <c r="G45" s="7">
        <f>G31/G36</f>
        <v>0.11267219612175333</v>
      </c>
    </row>
    <row r="46" spans="1:7" ht="12.75">
      <c r="A46" s="8"/>
      <c r="B46" s="8"/>
      <c r="C46" s="8"/>
      <c r="D46" s="8"/>
      <c r="E46" s="8"/>
      <c r="F46" s="1" t="s">
        <v>6</v>
      </c>
      <c r="G46" s="7">
        <f>SUM(G40:G45)</f>
        <v>0.9999999999999998</v>
      </c>
    </row>
    <row r="47" spans="1:7" ht="12.75">
      <c r="A47" s="8"/>
      <c r="B47" s="8"/>
      <c r="C47" s="8"/>
      <c r="D47" s="8"/>
      <c r="E47" s="8"/>
      <c r="F47" s="8"/>
      <c r="G47" s="9"/>
    </row>
    <row r="48" spans="1:7" ht="12.75">
      <c r="A48" s="8"/>
      <c r="B48" s="8"/>
      <c r="C48" s="8"/>
      <c r="D48" s="8"/>
      <c r="E48" s="8"/>
      <c r="F48" s="8"/>
      <c r="G48" s="9"/>
    </row>
    <row r="49" spans="1:7" ht="12.75">
      <c r="A49" s="8"/>
      <c r="B49" s="8"/>
      <c r="C49" s="8"/>
      <c r="D49" s="8"/>
      <c r="E49" s="8"/>
      <c r="F49" s="8"/>
      <c r="G49" s="9"/>
    </row>
    <row r="50" spans="1:7" ht="12.75">
      <c r="A50" s="8"/>
      <c r="B50" s="8"/>
      <c r="C50" s="8"/>
      <c r="D50" s="8"/>
      <c r="E50" s="8"/>
      <c r="F50" s="8"/>
      <c r="G50" s="9"/>
    </row>
    <row r="51" spans="1:7" ht="12.75">
      <c r="A51" s="8"/>
      <c r="B51" s="8"/>
      <c r="C51" s="8"/>
      <c r="D51" s="8"/>
      <c r="E51" s="8"/>
      <c r="F51" s="8"/>
      <c r="G51" s="8"/>
    </row>
    <row r="52" spans="1:7" ht="12.75">
      <c r="A52" s="8"/>
      <c r="B52" s="8"/>
      <c r="C52" s="8"/>
      <c r="D52" s="8"/>
      <c r="E52" s="8"/>
      <c r="F52" s="8"/>
      <c r="G52" s="8"/>
    </row>
    <row r="53" spans="1:7" ht="12.75">
      <c r="A53" s="8"/>
      <c r="B53" s="8"/>
      <c r="C53" s="8"/>
      <c r="D53" s="8"/>
      <c r="E53" s="8"/>
      <c r="F53" s="8"/>
      <c r="G53" s="8"/>
    </row>
    <row r="54" spans="1:7" ht="12.75">
      <c r="A54" s="8"/>
      <c r="B54" s="8"/>
      <c r="C54" s="8"/>
      <c r="D54" s="8"/>
      <c r="E54" s="8"/>
      <c r="F54" s="8"/>
      <c r="G54" s="8"/>
    </row>
    <row r="55" spans="1:7" ht="12.75">
      <c r="A55" s="8"/>
      <c r="B55" s="8"/>
      <c r="C55" s="8"/>
      <c r="D55" s="8"/>
      <c r="E55" s="8"/>
      <c r="F55" s="8"/>
      <c r="G55" s="8"/>
    </row>
    <row r="56" spans="1:7" ht="12.75">
      <c r="A56" s="8"/>
      <c r="B56" s="8"/>
      <c r="C56" s="8"/>
      <c r="D56" s="8"/>
      <c r="E56" s="8"/>
      <c r="F56" s="8"/>
      <c r="G56" s="8"/>
    </row>
    <row r="57" spans="1:7" ht="12.75">
      <c r="A57" s="8"/>
      <c r="B57" s="8"/>
      <c r="C57" s="8"/>
      <c r="D57" s="8"/>
      <c r="E57" s="8"/>
      <c r="F57" s="8"/>
      <c r="G57" s="8"/>
    </row>
    <row r="58" spans="1:7" ht="12.75">
      <c r="A58" s="8"/>
      <c r="B58" s="8"/>
      <c r="C58" s="8"/>
      <c r="D58" s="8"/>
      <c r="E58" s="8"/>
      <c r="F58" s="8"/>
      <c r="G58" s="8"/>
    </row>
    <row r="59" spans="1:7" ht="12.75">
      <c r="A59" s="8"/>
      <c r="B59" s="8"/>
      <c r="C59" s="8"/>
      <c r="D59" s="8"/>
      <c r="E59" s="8"/>
      <c r="F59" s="8"/>
      <c r="G59" s="8"/>
    </row>
    <row r="60" spans="1:7" ht="12.75">
      <c r="A60" s="8"/>
      <c r="B60" s="8"/>
      <c r="C60" s="8"/>
      <c r="D60" s="8"/>
      <c r="E60" s="8"/>
      <c r="F60" s="8"/>
      <c r="G60" s="8"/>
    </row>
    <row r="61" spans="1:7" ht="12.75">
      <c r="A61" s="8"/>
      <c r="B61" s="8"/>
      <c r="C61" s="8"/>
      <c r="D61" s="8"/>
      <c r="E61" s="8"/>
      <c r="F61" s="8"/>
      <c r="G61" s="8"/>
    </row>
    <row r="62" spans="1:7" ht="12.75">
      <c r="A62" s="8"/>
      <c r="B62" s="8"/>
      <c r="C62" s="8"/>
      <c r="D62" s="8"/>
      <c r="E62" s="8"/>
      <c r="F62" s="8"/>
      <c r="G62" s="8"/>
    </row>
    <row r="63" spans="1:7" ht="12.75">
      <c r="A63" s="8"/>
      <c r="B63" s="8"/>
      <c r="C63" s="8"/>
      <c r="D63" s="8"/>
      <c r="E63" s="8"/>
      <c r="F63" s="8"/>
      <c r="G63" s="8"/>
    </row>
    <row r="64" spans="1:7" ht="12.75">
      <c r="A64" s="8"/>
      <c r="B64" s="8"/>
      <c r="C64" s="8"/>
      <c r="D64" s="8"/>
      <c r="E64" s="8"/>
      <c r="F64" s="8"/>
      <c r="G64" s="8"/>
    </row>
    <row r="65" spans="1:7" ht="12.75">
      <c r="A65" s="8"/>
      <c r="B65" s="8"/>
      <c r="C65" s="8"/>
      <c r="D65" s="8"/>
      <c r="E65" s="8"/>
      <c r="F65" s="8"/>
      <c r="G65" s="8"/>
    </row>
    <row r="66" spans="1:7" ht="12.75">
      <c r="A66" s="8"/>
      <c r="B66" s="8"/>
      <c r="C66" s="8"/>
      <c r="D66" s="8"/>
      <c r="E66" s="8"/>
      <c r="F66" s="8"/>
      <c r="G66" s="8"/>
    </row>
    <row r="67" spans="1:7" ht="12.75">
      <c r="A67" s="8"/>
      <c r="B67" s="8"/>
      <c r="C67" s="8"/>
      <c r="D67" s="8"/>
      <c r="E67" s="8"/>
      <c r="F67" s="8"/>
      <c r="G67" s="8"/>
    </row>
    <row r="68" spans="1:7" ht="12.75">
      <c r="A68" s="8"/>
      <c r="B68" s="8"/>
      <c r="C68" s="8"/>
      <c r="D68" s="8"/>
      <c r="E68" s="8"/>
      <c r="F68" s="8"/>
      <c r="G68" s="8"/>
    </row>
    <row r="69" spans="1:7" ht="12.75">
      <c r="A69" s="8"/>
      <c r="B69" s="8"/>
      <c r="C69" s="8"/>
      <c r="D69" s="8"/>
      <c r="E69" s="8"/>
      <c r="F69" s="8"/>
      <c r="G69" s="8"/>
    </row>
    <row r="70" spans="1:7" ht="12.75">
      <c r="A70" s="8"/>
      <c r="B70" s="8"/>
      <c r="C70" s="8"/>
      <c r="D70" s="8"/>
      <c r="E70" s="8"/>
      <c r="F70" s="8"/>
      <c r="G70" s="8"/>
    </row>
    <row r="71" spans="1:7" ht="12.75">
      <c r="A71" s="8"/>
      <c r="B71" s="8"/>
      <c r="C71" s="8"/>
      <c r="D71" s="8"/>
      <c r="E71" s="8"/>
      <c r="F71" s="8"/>
      <c r="G71" s="8"/>
    </row>
    <row r="72" spans="1:7" ht="12.75">
      <c r="A72" s="8"/>
      <c r="B72" s="8"/>
      <c r="C72" s="8"/>
      <c r="D72" s="8"/>
      <c r="E72" s="8"/>
      <c r="F72" s="8"/>
      <c r="G72" s="8"/>
    </row>
    <row r="73" spans="1:7" ht="12.75">
      <c r="A73" s="8"/>
      <c r="B73" s="8"/>
      <c r="C73" s="8"/>
      <c r="D73" s="8"/>
      <c r="E73" s="8"/>
      <c r="F73" s="8"/>
      <c r="G73" s="8"/>
    </row>
    <row r="74" spans="1:7" ht="12.75">
      <c r="A74" s="8"/>
      <c r="B74" s="8"/>
      <c r="C74" s="8"/>
      <c r="D74" s="8"/>
      <c r="E74" s="8"/>
      <c r="F74" s="8"/>
      <c r="G74" s="8"/>
    </row>
    <row r="75" spans="1:7" ht="12.75">
      <c r="A75" s="8"/>
      <c r="B75" s="8"/>
      <c r="C75" s="8"/>
      <c r="D75" s="8"/>
      <c r="E75" s="8"/>
      <c r="F75" s="8"/>
      <c r="G75" s="8"/>
    </row>
    <row r="76" spans="1:7" ht="12.75">
      <c r="A76" s="8"/>
      <c r="B76" s="8"/>
      <c r="C76" s="8"/>
      <c r="D76" s="8"/>
      <c r="E76" s="8"/>
      <c r="F76" s="8"/>
      <c r="G76" s="8"/>
    </row>
    <row r="77" spans="1:7" ht="12.75">
      <c r="A77" s="8"/>
      <c r="B77" s="8"/>
      <c r="C77" s="8"/>
      <c r="D77" s="8"/>
      <c r="E77" s="8"/>
      <c r="F77" s="8"/>
      <c r="G77" s="8"/>
    </row>
    <row r="78" spans="1:7" ht="12.75">
      <c r="A78" s="8"/>
      <c r="B78" s="8"/>
      <c r="C78" s="8"/>
      <c r="D78" s="8"/>
      <c r="E78" s="8"/>
      <c r="F78" s="8"/>
      <c r="G78" s="8"/>
    </row>
    <row r="79" spans="1:7" ht="12.75">
      <c r="A79" s="8"/>
      <c r="B79" s="8"/>
      <c r="C79" s="8"/>
      <c r="D79" s="8"/>
      <c r="E79" s="8"/>
      <c r="F79" s="8"/>
      <c r="G79" s="8"/>
    </row>
  </sheetData>
  <sheetProtection/>
  <mergeCells count="44">
    <mergeCell ref="A39:D39"/>
    <mergeCell ref="F39:G39"/>
    <mergeCell ref="A40:D40"/>
    <mergeCell ref="A41:D41"/>
    <mergeCell ref="A35:D35"/>
    <mergeCell ref="A36:D36"/>
    <mergeCell ref="A37:D37"/>
    <mergeCell ref="A38:E38"/>
    <mergeCell ref="A32:D32"/>
    <mergeCell ref="F32:G32"/>
    <mergeCell ref="A33:D33"/>
    <mergeCell ref="A34:E34"/>
    <mergeCell ref="A28:D28"/>
    <mergeCell ref="A29:D29"/>
    <mergeCell ref="A30:D30"/>
    <mergeCell ref="A31:D31"/>
    <mergeCell ref="A24:D24"/>
    <mergeCell ref="A25:D25"/>
    <mergeCell ref="A26:D26"/>
    <mergeCell ref="A27:D27"/>
    <mergeCell ref="A20:A22"/>
    <mergeCell ref="B20:E22"/>
    <mergeCell ref="F20:G20"/>
    <mergeCell ref="A23:D23"/>
    <mergeCell ref="A16:D16"/>
    <mergeCell ref="A17:E17"/>
    <mergeCell ref="A18:D18"/>
    <mergeCell ref="A19:E19"/>
    <mergeCell ref="A12:E12"/>
    <mergeCell ref="A13:D13"/>
    <mergeCell ref="A14:D14"/>
    <mergeCell ref="A15:D15"/>
    <mergeCell ref="A9:D9"/>
    <mergeCell ref="A10:D10"/>
    <mergeCell ref="A1:G1"/>
    <mergeCell ref="A2:G2"/>
    <mergeCell ref="A3:B3"/>
    <mergeCell ref="D3:G3"/>
    <mergeCell ref="F10:G10"/>
    <mergeCell ref="A11:D11"/>
    <mergeCell ref="A4:G4"/>
    <mergeCell ref="A5:E5"/>
    <mergeCell ref="F5:G5"/>
    <mergeCell ref="A8:E8"/>
  </mergeCells>
  <printOptions/>
  <pageMargins left="0.787401575" right="0.787401575" top="0.984251969" bottom="0.984251969" header="0.492125985" footer="0.49212598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selection activeCell="J40" sqref="J40"/>
    </sheetView>
  </sheetViews>
  <sheetFormatPr defaultColWidth="9.140625" defaultRowHeight="12.75"/>
  <cols>
    <col min="5" max="5" width="10.7109375" style="0" customWidth="1"/>
    <col min="6" max="6" width="33.7109375" style="0" customWidth="1"/>
    <col min="7" max="7" width="14.421875" style="0" customWidth="1"/>
  </cols>
  <sheetData>
    <row r="1" spans="1:7" ht="15" customHeight="1">
      <c r="A1" s="36" t="s">
        <v>10</v>
      </c>
      <c r="B1" s="37"/>
      <c r="C1" s="37"/>
      <c r="D1" s="37"/>
      <c r="E1" s="37"/>
      <c r="F1" s="37"/>
      <c r="G1" s="38"/>
    </row>
    <row r="2" spans="1:7" ht="12.75">
      <c r="A2" s="44"/>
      <c r="B2" s="45"/>
      <c r="C2" s="45"/>
      <c r="D2" s="45"/>
      <c r="E2" s="45"/>
      <c r="F2" s="45"/>
      <c r="G2" s="46"/>
    </row>
    <row r="3" spans="1:7" ht="15" customHeight="1">
      <c r="A3" s="48" t="s">
        <v>7</v>
      </c>
      <c r="B3" s="48"/>
      <c r="C3" s="10">
        <v>8</v>
      </c>
      <c r="D3" s="47" t="s">
        <v>90</v>
      </c>
      <c r="E3" s="47"/>
      <c r="F3" s="47"/>
      <c r="G3" s="47"/>
    </row>
    <row r="4" spans="1:7" ht="12.75">
      <c r="A4" s="44"/>
      <c r="B4" s="45"/>
      <c r="C4" s="45"/>
      <c r="D4" s="45"/>
      <c r="E4" s="45"/>
      <c r="F4" s="45"/>
      <c r="G4" s="46"/>
    </row>
    <row r="5" spans="1:7" ht="15" customHeight="1">
      <c r="A5" s="39" t="s">
        <v>0</v>
      </c>
      <c r="B5" s="49"/>
      <c r="C5" s="49"/>
      <c r="D5" s="49"/>
      <c r="E5" s="40"/>
      <c r="F5" s="39" t="s">
        <v>8</v>
      </c>
      <c r="G5" s="40"/>
    </row>
    <row r="6" spans="1:7" ht="12.75">
      <c r="A6" s="1" t="s">
        <v>1</v>
      </c>
      <c r="B6" s="2" t="s">
        <v>3</v>
      </c>
      <c r="C6" s="2" t="s">
        <v>4</v>
      </c>
      <c r="D6" s="2" t="s">
        <v>5</v>
      </c>
      <c r="E6" s="2" t="s">
        <v>6</v>
      </c>
      <c r="F6" s="1" t="s">
        <v>23</v>
      </c>
      <c r="G6" s="16">
        <f>((E10*E35)/E28*E24)+(E9*E35)/E27*E24</f>
        <v>561</v>
      </c>
    </row>
    <row r="7" spans="1:7" ht="12.75">
      <c r="A7" s="1" t="s">
        <v>2</v>
      </c>
      <c r="B7" s="11">
        <v>6</v>
      </c>
      <c r="C7" s="11">
        <v>6</v>
      </c>
      <c r="D7" s="11">
        <v>0</v>
      </c>
      <c r="E7" s="3">
        <f>SUM(B7:D7)</f>
        <v>12</v>
      </c>
      <c r="F7" s="1" t="s">
        <v>43</v>
      </c>
      <c r="G7" s="16">
        <f>(((E10*E35)/E28*E24)*E30)+((E9*E35)/E27*E24)*E29</f>
        <v>224.4</v>
      </c>
    </row>
    <row r="8" spans="1:7" ht="15" customHeight="1">
      <c r="A8" s="39" t="s">
        <v>9</v>
      </c>
      <c r="B8" s="49"/>
      <c r="C8" s="49"/>
      <c r="D8" s="49"/>
      <c r="E8" s="40"/>
      <c r="F8" s="1" t="s">
        <v>44</v>
      </c>
      <c r="G8" s="17">
        <f>E7*E18</f>
        <v>0</v>
      </c>
    </row>
    <row r="9" spans="1:7" ht="12.75">
      <c r="A9" s="41" t="s">
        <v>11</v>
      </c>
      <c r="B9" s="42"/>
      <c r="C9" s="42"/>
      <c r="D9" s="43"/>
      <c r="E9" s="12">
        <v>0</v>
      </c>
      <c r="F9" s="1" t="s">
        <v>6</v>
      </c>
      <c r="G9" s="16">
        <f>SUM(G6:G8)</f>
        <v>785.4</v>
      </c>
    </row>
    <row r="10" spans="1:7" ht="12.75">
      <c r="A10" s="41" t="s">
        <v>12</v>
      </c>
      <c r="B10" s="42"/>
      <c r="C10" s="42"/>
      <c r="D10" s="43"/>
      <c r="E10" s="12">
        <v>55</v>
      </c>
      <c r="F10" s="39" t="s">
        <v>45</v>
      </c>
      <c r="G10" s="40"/>
    </row>
    <row r="11" spans="1:7" ht="12.75">
      <c r="A11" s="41" t="s">
        <v>13</v>
      </c>
      <c r="B11" s="42"/>
      <c r="C11" s="42"/>
      <c r="D11" s="43"/>
      <c r="E11" s="4">
        <f>SUM(E9:E10)</f>
        <v>55</v>
      </c>
      <c r="F11" s="1" t="s">
        <v>50</v>
      </c>
      <c r="G11" s="13">
        <v>1</v>
      </c>
    </row>
    <row r="12" spans="1:7" ht="12.75">
      <c r="A12" s="39" t="s">
        <v>14</v>
      </c>
      <c r="B12" s="49"/>
      <c r="C12" s="49"/>
      <c r="D12" s="49"/>
      <c r="E12" s="40"/>
      <c r="F12" s="1" t="s">
        <v>53</v>
      </c>
      <c r="G12" s="15">
        <v>800</v>
      </c>
    </row>
    <row r="13" spans="1:7" ht="12.75">
      <c r="A13" s="41" t="s">
        <v>15</v>
      </c>
      <c r="B13" s="42"/>
      <c r="C13" s="42"/>
      <c r="D13" s="43"/>
      <c r="E13" s="12">
        <v>0</v>
      </c>
      <c r="F13" s="1" t="s">
        <v>46</v>
      </c>
      <c r="G13" s="17">
        <f>G12/12*G11</f>
        <v>66.66666666666667</v>
      </c>
    </row>
    <row r="14" spans="1:7" ht="12.75">
      <c r="A14" s="41" t="s">
        <v>17</v>
      </c>
      <c r="B14" s="42"/>
      <c r="C14" s="42"/>
      <c r="D14" s="43"/>
      <c r="E14" s="12">
        <v>0</v>
      </c>
      <c r="F14" s="1" t="s">
        <v>47</v>
      </c>
      <c r="G14" s="17">
        <f>G12/3/12*G11</f>
        <v>22.222222222222225</v>
      </c>
    </row>
    <row r="15" spans="1:7" ht="12.75">
      <c r="A15" s="41" t="s">
        <v>16</v>
      </c>
      <c r="B15" s="42"/>
      <c r="C15" s="42"/>
      <c r="D15" s="43"/>
      <c r="E15" s="5">
        <f>SUM(E13:E14)</f>
        <v>0</v>
      </c>
      <c r="F15" s="1" t="s">
        <v>51</v>
      </c>
      <c r="G15" s="17">
        <f>SUM(G12:G14)*8/100*G11</f>
        <v>71.1111111111111</v>
      </c>
    </row>
    <row r="16" spans="1:7" ht="12.75">
      <c r="A16" s="41" t="s">
        <v>18</v>
      </c>
      <c r="B16" s="42"/>
      <c r="C16" s="42"/>
      <c r="D16" s="43"/>
      <c r="E16" s="12">
        <v>0</v>
      </c>
      <c r="F16" s="1" t="s">
        <v>48</v>
      </c>
      <c r="G16" s="17">
        <v>0</v>
      </c>
    </row>
    <row r="17" spans="1:7" ht="12.75">
      <c r="A17" s="39" t="s">
        <v>19</v>
      </c>
      <c r="B17" s="49"/>
      <c r="C17" s="49"/>
      <c r="D17" s="49"/>
      <c r="E17" s="40"/>
      <c r="F17" s="1" t="s">
        <v>49</v>
      </c>
      <c r="G17" s="17">
        <v>0</v>
      </c>
    </row>
    <row r="18" spans="1:7" ht="12.75">
      <c r="A18" s="41" t="s">
        <v>20</v>
      </c>
      <c r="B18" s="42"/>
      <c r="C18" s="42"/>
      <c r="D18" s="43"/>
      <c r="E18" s="12">
        <v>0</v>
      </c>
      <c r="F18" s="1" t="s">
        <v>52</v>
      </c>
      <c r="G18" s="17"/>
    </row>
    <row r="19" spans="1:7" ht="12.75">
      <c r="A19" s="39" t="s">
        <v>21</v>
      </c>
      <c r="B19" s="49"/>
      <c r="C19" s="49"/>
      <c r="D19" s="49"/>
      <c r="E19" s="40"/>
      <c r="F19" s="1" t="s">
        <v>54</v>
      </c>
      <c r="G19" s="16">
        <f>((G12*G11)+G13+G14+G15+G16+G17+G18)/E37*12</f>
        <v>1151.9999999999998</v>
      </c>
    </row>
    <row r="20" spans="1:7" ht="12.75">
      <c r="A20" s="59" t="s">
        <v>22</v>
      </c>
      <c r="B20" s="50" t="s">
        <v>88</v>
      </c>
      <c r="C20" s="51"/>
      <c r="D20" s="51"/>
      <c r="E20" s="52"/>
      <c r="F20" s="39" t="s">
        <v>55</v>
      </c>
      <c r="G20" s="40"/>
    </row>
    <row r="21" spans="1:7" ht="12.75">
      <c r="A21" s="60"/>
      <c r="B21" s="53"/>
      <c r="C21" s="54"/>
      <c r="D21" s="54"/>
      <c r="E21" s="55"/>
      <c r="F21" s="1" t="s">
        <v>32</v>
      </c>
      <c r="G21" s="17">
        <f>E31</f>
        <v>450</v>
      </c>
    </row>
    <row r="22" spans="1:7" ht="12.75">
      <c r="A22" s="61"/>
      <c r="B22" s="56"/>
      <c r="C22" s="57"/>
      <c r="D22" s="57"/>
      <c r="E22" s="58"/>
      <c r="F22" s="1" t="s">
        <v>56</v>
      </c>
      <c r="G22" s="17">
        <f>E32</f>
        <v>94.87</v>
      </c>
    </row>
    <row r="23" spans="1:7" ht="12.75">
      <c r="A23" s="41" t="s">
        <v>23</v>
      </c>
      <c r="B23" s="42"/>
      <c r="C23" s="42"/>
      <c r="D23" s="43"/>
      <c r="E23" s="10" t="s">
        <v>87</v>
      </c>
      <c r="F23" s="1" t="s">
        <v>34</v>
      </c>
      <c r="G23" s="17">
        <f>E33</f>
        <v>34.87</v>
      </c>
    </row>
    <row r="24" spans="1:7" ht="12.75">
      <c r="A24" s="41" t="s">
        <v>25</v>
      </c>
      <c r="B24" s="42"/>
      <c r="C24" s="42"/>
      <c r="D24" s="43"/>
      <c r="E24" s="15">
        <v>2.55</v>
      </c>
      <c r="F24" s="1" t="s">
        <v>57</v>
      </c>
      <c r="G24" s="15">
        <v>1200</v>
      </c>
    </row>
    <row r="25" spans="1:7" ht="12.75">
      <c r="A25" s="41" t="s">
        <v>26</v>
      </c>
      <c r="B25" s="42"/>
      <c r="C25" s="42"/>
      <c r="D25" s="43"/>
      <c r="E25" s="15">
        <v>22000</v>
      </c>
      <c r="F25" s="1" t="s">
        <v>58</v>
      </c>
      <c r="G25" s="17">
        <v>0</v>
      </c>
    </row>
    <row r="26" spans="1:7" ht="12.75">
      <c r="A26" s="41" t="s">
        <v>27</v>
      </c>
      <c r="B26" s="42"/>
      <c r="C26" s="42"/>
      <c r="D26" s="43"/>
      <c r="E26" s="15">
        <v>21000</v>
      </c>
      <c r="F26" s="1" t="s">
        <v>59</v>
      </c>
      <c r="G26" s="17">
        <f>E25-E26</f>
        <v>1000</v>
      </c>
    </row>
    <row r="27" spans="1:7" ht="12.75">
      <c r="A27" s="41" t="s">
        <v>28</v>
      </c>
      <c r="B27" s="42"/>
      <c r="C27" s="42"/>
      <c r="D27" s="43"/>
      <c r="E27" s="15">
        <v>6</v>
      </c>
      <c r="F27" s="1" t="s">
        <v>60</v>
      </c>
      <c r="G27" s="15">
        <v>2500</v>
      </c>
    </row>
    <row r="28" spans="1:7" ht="12.75">
      <c r="A28" s="41" t="s">
        <v>29</v>
      </c>
      <c r="B28" s="42"/>
      <c r="C28" s="42"/>
      <c r="D28" s="43"/>
      <c r="E28" s="15">
        <v>5.5</v>
      </c>
      <c r="F28" s="1" t="s">
        <v>61</v>
      </c>
      <c r="G28" s="15">
        <v>0</v>
      </c>
    </row>
    <row r="29" spans="1:7" ht="12.75">
      <c r="A29" s="41" t="s">
        <v>30</v>
      </c>
      <c r="B29" s="42"/>
      <c r="C29" s="42"/>
      <c r="D29" s="43"/>
      <c r="E29" s="16">
        <v>0.1</v>
      </c>
      <c r="F29" s="1" t="s">
        <v>62</v>
      </c>
      <c r="G29" s="17">
        <f>SUM(G21:G28)</f>
        <v>5279.74</v>
      </c>
    </row>
    <row r="30" spans="1:7" ht="12.75">
      <c r="A30" s="41" t="s">
        <v>31</v>
      </c>
      <c r="B30" s="42"/>
      <c r="C30" s="42"/>
      <c r="D30" s="43"/>
      <c r="E30" s="16">
        <v>0.4</v>
      </c>
      <c r="F30" s="1" t="s">
        <v>63</v>
      </c>
      <c r="G30" s="17">
        <v>1</v>
      </c>
    </row>
    <row r="31" spans="1:7" ht="12.75">
      <c r="A31" s="41" t="s">
        <v>32</v>
      </c>
      <c r="B31" s="42"/>
      <c r="C31" s="42"/>
      <c r="D31" s="43"/>
      <c r="E31" s="15">
        <v>450</v>
      </c>
      <c r="F31" s="1" t="s">
        <v>64</v>
      </c>
      <c r="G31" s="17">
        <f>G29/10</f>
        <v>527.9739999999999</v>
      </c>
    </row>
    <row r="32" spans="1:7" ht="12.75">
      <c r="A32" s="41" t="s">
        <v>33</v>
      </c>
      <c r="B32" s="42"/>
      <c r="C32" s="42"/>
      <c r="D32" s="43"/>
      <c r="E32" s="15">
        <v>94.87</v>
      </c>
      <c r="F32" s="39" t="s">
        <v>65</v>
      </c>
      <c r="G32" s="40"/>
    </row>
    <row r="33" spans="1:7" ht="12.75">
      <c r="A33" s="41" t="s">
        <v>34</v>
      </c>
      <c r="B33" s="42"/>
      <c r="C33" s="42"/>
      <c r="D33" s="43"/>
      <c r="E33" s="15">
        <v>34.87</v>
      </c>
      <c r="F33" s="1" t="s">
        <v>66</v>
      </c>
      <c r="G33" s="14">
        <v>0.2</v>
      </c>
    </row>
    <row r="34" spans="1:7" ht="12.75">
      <c r="A34" s="39" t="s">
        <v>35</v>
      </c>
      <c r="B34" s="49"/>
      <c r="C34" s="49"/>
      <c r="D34" s="49"/>
      <c r="E34" s="40"/>
      <c r="F34" s="1" t="s">
        <v>67</v>
      </c>
      <c r="G34" s="17">
        <f>E25*G33</f>
        <v>4400</v>
      </c>
    </row>
    <row r="35" spans="1:7" ht="12.75">
      <c r="A35" s="41" t="s">
        <v>36</v>
      </c>
      <c r="B35" s="42"/>
      <c r="C35" s="42"/>
      <c r="D35" s="43"/>
      <c r="E35" s="13">
        <v>22</v>
      </c>
      <c r="F35" s="1" t="s">
        <v>68</v>
      </c>
      <c r="G35" s="17">
        <f>G34/E37</f>
        <v>440</v>
      </c>
    </row>
    <row r="36" spans="1:7" ht="12.75">
      <c r="A36" s="41" t="s">
        <v>37</v>
      </c>
      <c r="B36" s="42"/>
      <c r="C36" s="42"/>
      <c r="D36" s="43"/>
      <c r="E36" s="13">
        <v>0</v>
      </c>
      <c r="F36" s="1" t="s">
        <v>69</v>
      </c>
      <c r="G36" s="17">
        <f>((G9+G19+G31+G35)/(100-E41)*100)</f>
        <v>3090.823404255319</v>
      </c>
    </row>
    <row r="37" spans="1:7" ht="12.75">
      <c r="A37" s="41" t="s">
        <v>38</v>
      </c>
      <c r="B37" s="42"/>
      <c r="C37" s="42"/>
      <c r="D37" s="43"/>
      <c r="E37" s="13">
        <v>10</v>
      </c>
      <c r="F37" s="1" t="s">
        <v>78</v>
      </c>
      <c r="G37" s="17">
        <f>G36*E41/100</f>
        <v>185.44940425531914</v>
      </c>
    </row>
    <row r="38" spans="1:7" ht="12.75">
      <c r="A38" s="39" t="s">
        <v>39</v>
      </c>
      <c r="B38" s="49"/>
      <c r="C38" s="49"/>
      <c r="D38" s="49"/>
      <c r="E38" s="40"/>
      <c r="F38" s="1" t="s">
        <v>70</v>
      </c>
      <c r="G38" s="17">
        <f>G36/(E11*E35)</f>
        <v>2.554399507649024</v>
      </c>
    </row>
    <row r="39" spans="1:7" ht="12.75">
      <c r="A39" s="41" t="s">
        <v>40</v>
      </c>
      <c r="B39" s="42"/>
      <c r="C39" s="42"/>
      <c r="D39" s="43"/>
      <c r="E39" s="13">
        <v>6</v>
      </c>
      <c r="F39" s="39" t="s">
        <v>71</v>
      </c>
      <c r="G39" s="40"/>
    </row>
    <row r="40" spans="1:7" ht="12.75">
      <c r="A40" s="41" t="s">
        <v>41</v>
      </c>
      <c r="B40" s="42"/>
      <c r="C40" s="42"/>
      <c r="D40" s="43"/>
      <c r="E40" s="13">
        <v>0</v>
      </c>
      <c r="F40" s="1" t="s">
        <v>23</v>
      </c>
      <c r="G40" s="7">
        <f>G6/G36</f>
        <v>0.18150503171020324</v>
      </c>
    </row>
    <row r="41" spans="1:7" ht="12.75">
      <c r="A41" s="62" t="s">
        <v>42</v>
      </c>
      <c r="B41" s="62"/>
      <c r="C41" s="62"/>
      <c r="D41" s="62"/>
      <c r="E41" s="6">
        <f>SUM(E39:E40)</f>
        <v>6</v>
      </c>
      <c r="F41" s="1" t="s">
        <v>43</v>
      </c>
      <c r="G41" s="7">
        <f>G7/G36</f>
        <v>0.0726020126840813</v>
      </c>
    </row>
    <row r="42" spans="1:7" ht="12.75">
      <c r="A42" s="8"/>
      <c r="B42" s="8"/>
      <c r="C42" s="8"/>
      <c r="D42" s="8"/>
      <c r="E42" s="8"/>
      <c r="F42" s="1" t="s">
        <v>72</v>
      </c>
      <c r="G42" s="7">
        <f>G37/G36</f>
        <v>0.06</v>
      </c>
    </row>
    <row r="43" spans="1:7" ht="12.75">
      <c r="A43" s="8"/>
      <c r="B43" s="8"/>
      <c r="C43" s="8"/>
      <c r="D43" s="8"/>
      <c r="E43" s="8"/>
      <c r="F43" s="1" t="s">
        <v>73</v>
      </c>
      <c r="G43" s="7">
        <f>G19/G36</f>
        <v>0.3727162148487595</v>
      </c>
    </row>
    <row r="44" spans="1:7" ht="12.75">
      <c r="A44" s="8"/>
      <c r="B44" s="8"/>
      <c r="C44" s="8"/>
      <c r="D44" s="8"/>
      <c r="E44" s="8"/>
      <c r="F44" s="1" t="s">
        <v>74</v>
      </c>
      <c r="G44" s="7">
        <f>G35/G36</f>
        <v>0.14235688761584567</v>
      </c>
    </row>
    <row r="45" spans="1:7" ht="12.75">
      <c r="A45" s="8"/>
      <c r="B45" s="8"/>
      <c r="C45" s="8"/>
      <c r="D45" s="8"/>
      <c r="E45" s="8"/>
      <c r="F45" s="1" t="s">
        <v>75</v>
      </c>
      <c r="G45" s="7">
        <f>G31/G36</f>
        <v>0.17081985314111023</v>
      </c>
    </row>
    <row r="46" spans="1:7" ht="12.75">
      <c r="A46" s="8"/>
      <c r="B46" s="8"/>
      <c r="C46" s="8"/>
      <c r="D46" s="8"/>
      <c r="E46" s="8"/>
      <c r="F46" s="1" t="s">
        <v>6</v>
      </c>
      <c r="G46" s="7">
        <f>SUM(G40:G45)</f>
        <v>1</v>
      </c>
    </row>
    <row r="47" spans="1:7" ht="12.75">
      <c r="A47" s="8"/>
      <c r="B47" s="8"/>
      <c r="C47" s="8"/>
      <c r="D47" s="8"/>
      <c r="E47" s="8"/>
      <c r="F47" s="8"/>
      <c r="G47" s="9"/>
    </row>
    <row r="48" spans="1:7" ht="12.75">
      <c r="A48" s="8"/>
      <c r="B48" s="8"/>
      <c r="C48" s="8"/>
      <c r="D48" s="8"/>
      <c r="E48" s="8"/>
      <c r="F48" s="8"/>
      <c r="G48" s="9"/>
    </row>
    <row r="49" spans="1:7" ht="12.75">
      <c r="A49" s="8"/>
      <c r="B49" s="8"/>
      <c r="C49" s="8"/>
      <c r="D49" s="8"/>
      <c r="E49" s="8"/>
      <c r="F49" s="8"/>
      <c r="G49" s="9"/>
    </row>
    <row r="50" spans="1:7" ht="12.75">
      <c r="A50" s="8"/>
      <c r="B50" s="8"/>
      <c r="C50" s="8"/>
      <c r="D50" s="8"/>
      <c r="E50" s="8"/>
      <c r="F50" s="8"/>
      <c r="G50" s="9"/>
    </row>
    <row r="51" spans="1:7" ht="12.75">
      <c r="A51" s="8"/>
      <c r="B51" s="8"/>
      <c r="C51" s="8"/>
      <c r="D51" s="8"/>
      <c r="E51" s="8"/>
      <c r="F51" s="8"/>
      <c r="G51" s="8"/>
    </row>
    <row r="52" spans="1:7" ht="12.75">
      <c r="A52" s="8"/>
      <c r="B52" s="8"/>
      <c r="C52" s="8"/>
      <c r="D52" s="8"/>
      <c r="E52" s="8"/>
      <c r="F52" s="8"/>
      <c r="G52" s="8"/>
    </row>
    <row r="53" spans="1:7" ht="12.75">
      <c r="A53" s="8"/>
      <c r="B53" s="8"/>
      <c r="C53" s="8"/>
      <c r="D53" s="8"/>
      <c r="E53" s="8"/>
      <c r="F53" s="8"/>
      <c r="G53" s="8"/>
    </row>
    <row r="54" spans="1:7" ht="12.75">
      <c r="A54" s="8"/>
      <c r="B54" s="8"/>
      <c r="C54" s="8"/>
      <c r="D54" s="8"/>
      <c r="E54" s="8"/>
      <c r="F54" s="8"/>
      <c r="G54" s="8"/>
    </row>
    <row r="55" spans="1:7" ht="12.75">
      <c r="A55" s="8"/>
      <c r="B55" s="8"/>
      <c r="C55" s="8"/>
      <c r="D55" s="8"/>
      <c r="E55" s="8"/>
      <c r="F55" s="8"/>
      <c r="G55" s="8"/>
    </row>
    <row r="56" spans="1:7" ht="12.75">
      <c r="A56" s="8"/>
      <c r="B56" s="8"/>
      <c r="C56" s="8"/>
      <c r="D56" s="8"/>
      <c r="E56" s="8"/>
      <c r="F56" s="8"/>
      <c r="G56" s="8"/>
    </row>
    <row r="57" spans="1:7" ht="12.75">
      <c r="A57" s="8"/>
      <c r="B57" s="8"/>
      <c r="C57" s="8"/>
      <c r="D57" s="8"/>
      <c r="E57" s="8"/>
      <c r="F57" s="8"/>
      <c r="G57" s="8"/>
    </row>
    <row r="58" spans="1:7" ht="12.75">
      <c r="A58" s="8"/>
      <c r="B58" s="8"/>
      <c r="C58" s="8"/>
      <c r="D58" s="8"/>
      <c r="E58" s="8"/>
      <c r="F58" s="8"/>
      <c r="G58" s="8"/>
    </row>
    <row r="59" spans="1:7" ht="12.75">
      <c r="A59" s="8"/>
      <c r="B59" s="8"/>
      <c r="C59" s="8"/>
      <c r="D59" s="8"/>
      <c r="E59" s="8"/>
      <c r="F59" s="8"/>
      <c r="G59" s="8"/>
    </row>
    <row r="60" spans="1:7" ht="12.75">
      <c r="A60" s="8"/>
      <c r="B60" s="8"/>
      <c r="C60" s="8"/>
      <c r="D60" s="8"/>
      <c r="E60" s="8"/>
      <c r="F60" s="8"/>
      <c r="G60" s="8"/>
    </row>
    <row r="61" spans="1:7" ht="12.75">
      <c r="A61" s="8"/>
      <c r="B61" s="8"/>
      <c r="C61" s="8"/>
      <c r="D61" s="8"/>
      <c r="E61" s="8"/>
      <c r="F61" s="8"/>
      <c r="G61" s="8"/>
    </row>
    <row r="62" spans="1:7" ht="12.75">
      <c r="A62" s="8"/>
      <c r="B62" s="8"/>
      <c r="C62" s="8"/>
      <c r="D62" s="8"/>
      <c r="E62" s="8"/>
      <c r="F62" s="8"/>
      <c r="G62" s="8"/>
    </row>
    <row r="63" spans="1:7" ht="12.75">
      <c r="A63" s="8"/>
      <c r="B63" s="8"/>
      <c r="C63" s="8"/>
      <c r="D63" s="8"/>
      <c r="E63" s="8"/>
      <c r="F63" s="8"/>
      <c r="G63" s="8"/>
    </row>
    <row r="64" spans="1:7" ht="12.75">
      <c r="A64" s="8"/>
      <c r="B64" s="8"/>
      <c r="C64" s="8"/>
      <c r="D64" s="8"/>
      <c r="E64" s="8"/>
      <c r="F64" s="8"/>
      <c r="G64" s="8"/>
    </row>
    <row r="65" spans="1:7" ht="12.75">
      <c r="A65" s="8"/>
      <c r="B65" s="8"/>
      <c r="C65" s="8"/>
      <c r="D65" s="8"/>
      <c r="E65" s="8"/>
      <c r="F65" s="8"/>
      <c r="G65" s="8"/>
    </row>
    <row r="66" spans="1:7" ht="12.75">
      <c r="A66" s="8"/>
      <c r="B66" s="8"/>
      <c r="C66" s="8"/>
      <c r="D66" s="8"/>
      <c r="E66" s="8"/>
      <c r="F66" s="8"/>
      <c r="G66" s="8"/>
    </row>
    <row r="67" spans="1:7" ht="12.75">
      <c r="A67" s="8"/>
      <c r="B67" s="8"/>
      <c r="C67" s="8"/>
      <c r="D67" s="8"/>
      <c r="E67" s="8"/>
      <c r="F67" s="8"/>
      <c r="G67" s="8"/>
    </row>
    <row r="68" spans="1:7" ht="12.75">
      <c r="A68" s="8"/>
      <c r="B68" s="8"/>
      <c r="C68" s="8"/>
      <c r="D68" s="8"/>
      <c r="E68" s="8"/>
      <c r="F68" s="8"/>
      <c r="G68" s="8"/>
    </row>
    <row r="69" spans="1:7" ht="12.75">
      <c r="A69" s="8"/>
      <c r="B69" s="8"/>
      <c r="C69" s="8"/>
      <c r="D69" s="8"/>
      <c r="E69" s="8"/>
      <c r="F69" s="8"/>
      <c r="G69" s="8"/>
    </row>
    <row r="70" spans="1:7" ht="12.75">
      <c r="A70" s="8"/>
      <c r="B70" s="8"/>
      <c r="C70" s="8"/>
      <c r="D70" s="8"/>
      <c r="E70" s="8"/>
      <c r="F70" s="8"/>
      <c r="G70" s="8"/>
    </row>
    <row r="71" spans="1:7" ht="12.75">
      <c r="A71" s="8"/>
      <c r="B71" s="8"/>
      <c r="C71" s="8"/>
      <c r="D71" s="8"/>
      <c r="E71" s="8"/>
      <c r="F71" s="8"/>
      <c r="G71" s="8"/>
    </row>
    <row r="72" spans="1:7" ht="12.75">
      <c r="A72" s="8"/>
      <c r="B72" s="8"/>
      <c r="C72" s="8"/>
      <c r="D72" s="8"/>
      <c r="E72" s="8"/>
      <c r="F72" s="8"/>
      <c r="G72" s="8"/>
    </row>
    <row r="73" spans="1:7" ht="12.75">
      <c r="A73" s="8"/>
      <c r="B73" s="8"/>
      <c r="C73" s="8"/>
      <c r="D73" s="8"/>
      <c r="E73" s="8"/>
      <c r="F73" s="8"/>
      <c r="G73" s="8"/>
    </row>
    <row r="74" spans="1:7" ht="12.75">
      <c r="A74" s="8"/>
      <c r="B74" s="8"/>
      <c r="C74" s="8"/>
      <c r="D74" s="8"/>
      <c r="E74" s="8"/>
      <c r="F74" s="8"/>
      <c r="G74" s="8"/>
    </row>
    <row r="75" spans="1:7" ht="12.75">
      <c r="A75" s="8"/>
      <c r="B75" s="8"/>
      <c r="C75" s="8"/>
      <c r="D75" s="8"/>
      <c r="E75" s="8"/>
      <c r="F75" s="8"/>
      <c r="G75" s="8"/>
    </row>
    <row r="76" spans="1:7" ht="12.75">
      <c r="A76" s="8"/>
      <c r="B76" s="8"/>
      <c r="C76" s="8"/>
      <c r="D76" s="8"/>
      <c r="E76" s="8"/>
      <c r="F76" s="8"/>
      <c r="G76" s="8"/>
    </row>
    <row r="77" spans="1:7" ht="12.75">
      <c r="A77" s="8"/>
      <c r="B77" s="8"/>
      <c r="C77" s="8"/>
      <c r="D77" s="8"/>
      <c r="E77" s="8"/>
      <c r="F77" s="8"/>
      <c r="G77" s="8"/>
    </row>
    <row r="78" spans="1:7" ht="12.75">
      <c r="A78" s="8"/>
      <c r="B78" s="8"/>
      <c r="C78" s="8"/>
      <c r="D78" s="8"/>
      <c r="E78" s="8"/>
      <c r="F78" s="8"/>
      <c r="G78" s="8"/>
    </row>
    <row r="79" spans="1:7" ht="12.75">
      <c r="A79" s="8"/>
      <c r="B79" s="8"/>
      <c r="C79" s="8"/>
      <c r="D79" s="8"/>
      <c r="E79" s="8"/>
      <c r="F79" s="8"/>
      <c r="G79" s="8"/>
    </row>
  </sheetData>
  <sheetProtection/>
  <mergeCells count="44">
    <mergeCell ref="A39:D39"/>
    <mergeCell ref="F39:G39"/>
    <mergeCell ref="A40:D40"/>
    <mergeCell ref="A41:D41"/>
    <mergeCell ref="A35:D35"/>
    <mergeCell ref="A36:D36"/>
    <mergeCell ref="A37:D37"/>
    <mergeCell ref="A38:E38"/>
    <mergeCell ref="A32:D32"/>
    <mergeCell ref="F32:G32"/>
    <mergeCell ref="A33:D33"/>
    <mergeCell ref="A34:E34"/>
    <mergeCell ref="A28:D28"/>
    <mergeCell ref="A29:D29"/>
    <mergeCell ref="A30:D30"/>
    <mergeCell ref="A31:D31"/>
    <mergeCell ref="A24:D24"/>
    <mergeCell ref="A25:D25"/>
    <mergeCell ref="A26:D26"/>
    <mergeCell ref="A27:D27"/>
    <mergeCell ref="A20:A22"/>
    <mergeCell ref="B20:E22"/>
    <mergeCell ref="F20:G20"/>
    <mergeCell ref="A23:D23"/>
    <mergeCell ref="A16:D16"/>
    <mergeCell ref="A17:E17"/>
    <mergeCell ref="A18:D18"/>
    <mergeCell ref="A19:E19"/>
    <mergeCell ref="A12:E12"/>
    <mergeCell ref="A13:D13"/>
    <mergeCell ref="A14:D14"/>
    <mergeCell ref="A15:D15"/>
    <mergeCell ref="A9:D9"/>
    <mergeCell ref="A10:D10"/>
    <mergeCell ref="A1:G1"/>
    <mergeCell ref="A2:G2"/>
    <mergeCell ref="A3:B3"/>
    <mergeCell ref="D3:G3"/>
    <mergeCell ref="F10:G10"/>
    <mergeCell ref="A11:D11"/>
    <mergeCell ref="A4:G4"/>
    <mergeCell ref="A5:E5"/>
    <mergeCell ref="F5:G5"/>
    <mergeCell ref="A8:E8"/>
  </mergeCells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volnei1</dc:creator>
  <cp:keywords/>
  <dc:description/>
  <cp:lastModifiedBy>Fernanda</cp:lastModifiedBy>
  <cp:lastPrinted>2016-02-23T18:28:21Z</cp:lastPrinted>
  <dcterms:created xsi:type="dcterms:W3CDTF">2009-02-09T17:22:03Z</dcterms:created>
  <dcterms:modified xsi:type="dcterms:W3CDTF">2017-12-27T15:16:11Z</dcterms:modified>
  <cp:category/>
  <cp:version/>
  <cp:contentType/>
  <cp:contentStatus/>
</cp:coreProperties>
</file>